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llgemein\01_QM-System APV-Zertifizierungs GmbH\"/>
    </mc:Choice>
  </mc:AlternateContent>
  <xr:revisionPtr revIDLastSave="0" documentId="13_ncr:1_{4F7FAAC1-D44B-47BF-808B-F5094CB1BA4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Kalkulation" sheetId="1" r:id="rId1"/>
    <sheet name="Fahrschulkalkulation" sheetId="3" r:id="rId2"/>
  </sheets>
  <externalReferences>
    <externalReference r:id="rId3"/>
  </externalReferences>
  <definedNames>
    <definedName name="_xlnm.Print_Area" localSheetId="0">Kalkulation!$A$1:$M$128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5" i="3" l="1"/>
  <c r="J49" i="3"/>
  <c r="K49" i="3" s="1"/>
  <c r="K50" i="3"/>
  <c r="K147" i="3"/>
  <c r="K146" i="3"/>
  <c r="K136" i="3"/>
  <c r="K135" i="3"/>
  <c r="K134" i="3"/>
  <c r="K133" i="3"/>
  <c r="K117" i="3"/>
  <c r="K116" i="3"/>
  <c r="K115" i="3"/>
  <c r="K114" i="3"/>
  <c r="K113" i="3"/>
  <c r="K112" i="3"/>
  <c r="K111" i="3"/>
  <c r="K109" i="3"/>
  <c r="K105" i="3"/>
  <c r="K104" i="3"/>
  <c r="K101" i="3"/>
  <c r="K99" i="3"/>
  <c r="K100" i="3" s="1"/>
  <c r="K97" i="3"/>
  <c r="K95" i="3"/>
  <c r="K106" i="3" s="1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0" i="3"/>
  <c r="K69" i="3"/>
  <c r="K72" i="3" s="1"/>
  <c r="G59" i="3"/>
  <c r="G62" i="3" s="1"/>
  <c r="K62" i="3" s="1"/>
  <c r="G53" i="3"/>
  <c r="G11" i="3" s="1"/>
  <c r="K11" i="3" s="1"/>
  <c r="K52" i="3"/>
  <c r="K51" i="3"/>
  <c r="K48" i="3"/>
  <c r="K47" i="3"/>
  <c r="K46" i="3"/>
  <c r="K45" i="3"/>
  <c r="K44" i="3"/>
  <c r="K43" i="3"/>
  <c r="K42" i="3"/>
  <c r="K41" i="3"/>
  <c r="K35" i="3"/>
  <c r="I35" i="3"/>
  <c r="G34" i="3"/>
  <c r="K33" i="3"/>
  <c r="K32" i="3"/>
  <c r="K31" i="3"/>
  <c r="K30" i="3"/>
  <c r="K29" i="3"/>
  <c r="K28" i="3"/>
  <c r="K24" i="3"/>
  <c r="K23" i="3"/>
  <c r="I14" i="3"/>
  <c r="I69" i="3" s="1"/>
  <c r="H14" i="3"/>
  <c r="J14" i="3" s="1"/>
  <c r="K13" i="3"/>
  <c r="J13" i="3"/>
  <c r="K59" i="3" s="1"/>
  <c r="I12" i="3"/>
  <c r="H12" i="3"/>
  <c r="J11" i="3"/>
  <c r="J10" i="3"/>
  <c r="G10" i="3"/>
  <c r="G12" i="3" s="1"/>
  <c r="G14" i="3" s="1"/>
  <c r="K96" i="3" l="1"/>
  <c r="K91" i="3"/>
  <c r="K92" i="3" s="1"/>
  <c r="K37" i="3"/>
  <c r="K36" i="3" s="1"/>
  <c r="J69" i="3"/>
  <c r="J70" i="3"/>
  <c r="K71" i="3"/>
  <c r="K55" i="3"/>
  <c r="K54" i="3"/>
  <c r="K123" i="3"/>
  <c r="K65" i="3"/>
  <c r="K10" i="3"/>
  <c r="I70" i="3"/>
  <c r="K110" i="3"/>
  <c r="K118" i="3" s="1"/>
  <c r="K121" i="1"/>
  <c r="K120" i="1"/>
  <c r="E139" i="3" l="1"/>
  <c r="K139" i="3" s="1"/>
  <c r="K149" i="3" s="1"/>
  <c r="K92" i="1"/>
  <c r="K60" i="1"/>
  <c r="K52" i="1"/>
  <c r="K36" i="1"/>
  <c r="K31" i="1"/>
  <c r="K30" i="1"/>
  <c r="K29" i="1"/>
  <c r="K24" i="1"/>
  <c r="I12" i="1"/>
  <c r="I14" i="1" s="1"/>
  <c r="H12" i="1"/>
  <c r="K10" i="1"/>
  <c r="J13" i="1"/>
  <c r="K42" i="1" s="1"/>
  <c r="J11" i="1"/>
  <c r="J10" i="1"/>
  <c r="K151" i="3" l="1"/>
  <c r="L106" i="3"/>
  <c r="L37" i="3"/>
  <c r="L72" i="3"/>
  <c r="L91" i="3"/>
  <c r="L122" i="3"/>
  <c r="L118" i="3"/>
  <c r="L55" i="3"/>
  <c r="L65" i="3"/>
  <c r="H14" i="1"/>
  <c r="J12" i="1"/>
  <c r="K62" i="1"/>
  <c r="K63" i="1"/>
  <c r="K64" i="1"/>
  <c r="K65" i="1"/>
  <c r="K66" i="1"/>
  <c r="K67" i="1"/>
  <c r="K68" i="1"/>
  <c r="K69" i="1"/>
  <c r="K70" i="1"/>
  <c r="K71" i="1"/>
  <c r="K72" i="1"/>
  <c r="K73" i="1"/>
  <c r="K153" i="3" l="1"/>
  <c r="J17" i="3"/>
  <c r="K82" i="1"/>
  <c r="K78" i="1"/>
  <c r="K79" i="1" s="1"/>
  <c r="K84" i="1"/>
  <c r="K80" i="1"/>
  <c r="K83" i="1" l="1"/>
  <c r="G42" i="1"/>
  <c r="G12" i="1" l="1"/>
  <c r="K61" i="1"/>
  <c r="G45" i="1"/>
  <c r="K13" i="1"/>
  <c r="K11" i="1"/>
  <c r="J14" i="1"/>
  <c r="K99" i="1" s="1"/>
  <c r="G35" i="1"/>
  <c r="I36" i="1" s="1"/>
  <c r="K110" i="1"/>
  <c r="K109" i="1"/>
  <c r="K93" i="1"/>
  <c r="K25" i="1"/>
  <c r="K34" i="1"/>
  <c r="K32" i="1"/>
  <c r="K88" i="1"/>
  <c r="K87" i="1"/>
  <c r="K53" i="1"/>
  <c r="K55" i="1" s="1"/>
  <c r="K33" i="1"/>
  <c r="K38" i="1" l="1"/>
  <c r="K37" i="1" s="1"/>
  <c r="G14" i="1"/>
  <c r="J53" i="1" s="1"/>
  <c r="K54" i="1"/>
  <c r="K89" i="1"/>
  <c r="K94" i="1"/>
  <c r="K74" i="1"/>
  <c r="K48" i="1"/>
  <c r="K45" i="1"/>
  <c r="J52" i="1" l="1"/>
  <c r="I52" i="1"/>
  <c r="I53" i="1"/>
  <c r="K75" i="1"/>
  <c r="E113" i="1"/>
  <c r="K123" i="1" l="1"/>
  <c r="L55" i="1" s="1"/>
  <c r="L48" i="1" l="1"/>
  <c r="K125" i="1"/>
  <c r="L89" i="1"/>
  <c r="L74" i="1"/>
  <c r="L38" i="1"/>
  <c r="L98" i="1"/>
  <c r="L94" i="1"/>
  <c r="K127" i="1" l="1"/>
  <c r="J18" i="1" s="1"/>
  <c r="J17" i="1"/>
</calcChain>
</file>

<file path=xl/sharedStrings.xml><?xml version="1.0" encoding="utf-8"?>
<sst xmlns="http://schemas.openxmlformats.org/spreadsheetml/2006/main" count="362" uniqueCount="162">
  <si>
    <r>
      <rPr>
        <i/>
        <sz val="8"/>
        <rFont val="Arial"/>
        <family val="2"/>
      </rPr>
      <t>Gesamtkosten</t>
    </r>
  </si>
  <si>
    <r>
      <rPr>
        <sz val="8"/>
        <rFont val="Arial"/>
        <family val="2"/>
      </rPr>
      <t>Zwischensumme</t>
    </r>
  </si>
  <si>
    <t>Kostenkalkulation</t>
  </si>
  <si>
    <t>Anzahl</t>
  </si>
  <si>
    <t xml:space="preserve">Gesamtdauer der Maßnahme </t>
  </si>
  <si>
    <t>UE</t>
  </si>
  <si>
    <t>Gesamtstd.</t>
  </si>
  <si>
    <t>pro Maßnahme</t>
  </si>
  <si>
    <t>Systematikposition lt. KldB 2010:</t>
  </si>
  <si>
    <t>Einzelkosten Lehrkräfte</t>
  </si>
  <si>
    <t>Kosten für Schulungsunterlagen</t>
  </si>
  <si>
    <t xml:space="preserve">Kosten für Lehrbücher        </t>
  </si>
  <si>
    <t>Betriebskosten für Ausbildungsmittel</t>
  </si>
  <si>
    <t>trägerintern</t>
  </si>
  <si>
    <t xml:space="preserve">x </t>
  </si>
  <si>
    <r>
      <t>m</t>
    </r>
    <r>
      <rPr>
        <vertAlign val="superscript"/>
        <sz val="8"/>
        <color rgb="FF000000"/>
        <rFont val="Arial"/>
        <family val="2"/>
      </rPr>
      <t>2</t>
    </r>
  </si>
  <si>
    <t>Werbung/ Marketing</t>
  </si>
  <si>
    <t>anteilig vom Gesamtumsatz der Maßnahme</t>
  </si>
  <si>
    <t>Lernmittel lt. gesonderter Aufstellung</t>
  </si>
  <si>
    <t>Verbrauchsmaterial</t>
  </si>
  <si>
    <t>-</t>
  </si>
  <si>
    <t>insgesamt</t>
  </si>
  <si>
    <t>Zuschüsse/ Fördermittel von Dritten /Erlöse</t>
  </si>
  <si>
    <t xml:space="preserve">Anzahl UE </t>
  </si>
  <si>
    <t>Gemeinkosten</t>
  </si>
  <si>
    <t>insgesamt:</t>
  </si>
  <si>
    <t xml:space="preserve">1. Aufwendungen für notwendige Eignungsfeststellungen / TN-Auswahl
</t>
  </si>
  <si>
    <t>2. Personalkosten (incl. Personalnebenkosten) zur Durchführung des Unterrichtes</t>
  </si>
  <si>
    <t>Vor- u. Nachbereitung des Unterrichts</t>
  </si>
  <si>
    <t>PC-Ausstattung</t>
  </si>
  <si>
    <t>Kosten für Ausstattung des Schulungsraumes</t>
  </si>
  <si>
    <t>Maschinen/ Geräte</t>
  </si>
  <si>
    <t>Arbeitskleidung</t>
  </si>
  <si>
    <t>Summe UE</t>
  </si>
  <si>
    <t>Personalkosten für Sozialpädagoge</t>
  </si>
  <si>
    <t>anteiliger Kostensatz je UE je TN :</t>
  </si>
  <si>
    <t>Stunden</t>
  </si>
  <si>
    <r>
      <t xml:space="preserve">6. Raumkosten (inkl. Betriebs- u. Nebenkosten) zur Durchführung des Unterrichts
</t>
    </r>
    <r>
      <rPr>
        <sz val="7"/>
        <rFont val="Arial"/>
        <family val="2"/>
      </rPr>
      <t>(Hinweis: Aufwendungen, die unmittelbar mit der Durchführung des Unterrichts entstehen; 
                anteilige Kosten (auch Abschreibungen) für den Zeitraum, für den sie tatsächlich entstehen )</t>
    </r>
  </si>
  <si>
    <t>Personalkosten (z.B. für Buchhaltung, Verwaltung, Controlling, Lehrgangsleitung, allgemeine TN-Betreuung)</t>
  </si>
  <si>
    <t>dazu gehören z.B.:</t>
  </si>
  <si>
    <t>8. Allgemeine Verwaltungskosten/ Gemeinkosten - anteilig bezogen auf die Maßnahme</t>
  </si>
  <si>
    <t>je Besuch</t>
  </si>
  <si>
    <t>Anzahl Besuche insgesamt</t>
  </si>
  <si>
    <t xml:space="preserve">9. Sonstige Kosten </t>
  </si>
  <si>
    <r>
      <t xml:space="preserve">Gesamtkosten der Maßnahme </t>
    </r>
    <r>
      <rPr>
        <sz val="7"/>
        <rFont val="Arial"/>
        <family val="2"/>
      </rPr>
      <t>(rechnerisch)</t>
    </r>
  </si>
  <si>
    <r>
      <t xml:space="preserve">Kostensatz pro Teilnehmer und Unterrichtsstunde </t>
    </r>
    <r>
      <rPr>
        <sz val="7"/>
        <rFont val="Arial"/>
        <family val="2"/>
      </rPr>
      <t>(gerundet)</t>
    </r>
  </si>
  <si>
    <t>= je TN monatlich:</t>
  </si>
  <si>
    <t>bitte nicht benötigte Felder leer lassen!</t>
  </si>
  <si>
    <t>Einzelkosten</t>
  </si>
  <si>
    <t>x</t>
  </si>
  <si>
    <t>Gesamtkosten</t>
  </si>
  <si>
    <t xml:space="preserve">Bildungsziel/Titel der Maßnahme:
</t>
  </si>
  <si>
    <t>Fachpraktische Unterrichtsstunden
 (UE je 45 Minuten)</t>
  </si>
  <si>
    <t xml:space="preserve">Träger: </t>
  </si>
  <si>
    <t>Anzahl Std.</t>
  </si>
  <si>
    <t>Einzelkosten Soz.päd. 
je Std.</t>
  </si>
  <si>
    <t>Einsatz 
Std. je Woche</t>
  </si>
  <si>
    <t>Fachpraktischer Unterricht (UE je 45 Minuten)</t>
  </si>
  <si>
    <r>
      <t xml:space="preserve">Fachtheoretischer Unterricht (UE je 45 Minuten)                                                                                                    </t>
    </r>
    <r>
      <rPr>
        <i/>
        <sz val="8"/>
        <rFont val="Arial"/>
        <family val="2"/>
      </rPr>
      <t xml:space="preserve">
</t>
    </r>
    <r>
      <rPr>
        <sz val="8"/>
        <rFont val="Arial"/>
        <family val="2"/>
      </rPr>
      <t xml:space="preserve"> </t>
    </r>
  </si>
  <si>
    <t xml:space="preserve">Fachtheoretischer Unterricht (Schulungsraum)
</t>
  </si>
  <si>
    <t>Fachpraktischer Unterricht 
(Werkstätten und Übungsflächen)</t>
  </si>
  <si>
    <r>
      <t xml:space="preserve">Gesamtkosten pro Teilnehmer
</t>
    </r>
    <r>
      <rPr>
        <sz val="7"/>
        <rFont val="Arial"/>
        <family val="2"/>
      </rPr>
      <t>(Kostensatz pro Teilnehmer und Unterrichtsstunde gerundet x Anzahl UE insgesamt)</t>
    </r>
  </si>
  <si>
    <t xml:space="preserve">betriebliche Lernphase (Std. je 60 Minuten)      </t>
  </si>
  <si>
    <t xml:space="preserve">kalkulierte Teilnehmerzahl                 </t>
  </si>
  <si>
    <t>Zulassung</t>
  </si>
  <si>
    <r>
      <rPr>
        <b/>
        <sz val="8"/>
        <rFont val="Arial"/>
        <family val="2"/>
      </rPr>
      <t xml:space="preserve">Lehrgangskosten (Maßnahmekosten)                                                                                  </t>
    </r>
    <r>
      <rPr>
        <i/>
        <sz val="8"/>
        <rFont val="Arial"/>
        <family val="2"/>
      </rPr>
      <t xml:space="preserve">bitte die blau hinterlegten Felder ausfüllen
</t>
    </r>
  </si>
  <si>
    <t>11. Zuschusse Dritter /Erlöse/ Zuwendungen</t>
  </si>
  <si>
    <t xml:space="preserve">Anzahl Besuche je TN </t>
  </si>
  <si>
    <t xml:space="preserve">Personalkosten </t>
  </si>
  <si>
    <t>Einzelkosten Personal:</t>
  </si>
  <si>
    <t>Dauer je Besuch (Std.)</t>
  </si>
  <si>
    <t>Einzelkosten Reise:</t>
  </si>
  <si>
    <t>Reisekosten</t>
  </si>
  <si>
    <t>zB km je Besuch:</t>
  </si>
  <si>
    <t>3. Kosten für die Betreuung in der betrieblichen Lernphase</t>
  </si>
  <si>
    <t>Anzahl Besuche
 je TN je Monat:</t>
  </si>
  <si>
    <t>Anteiliger Einsatz im gesamten Maßnahmezeitraum in %</t>
  </si>
  <si>
    <t>oder</t>
  </si>
  <si>
    <t>Monate</t>
  </si>
  <si>
    <t>ergibt monatlich:</t>
  </si>
  <si>
    <t>ergibt je TN monatlich:</t>
  </si>
  <si>
    <r>
      <t xml:space="preserve">5. Kosten für Ausbildungsmittel/ technische Ausstattung zur Durchführung des Unterrichts
</t>
    </r>
    <r>
      <rPr>
        <sz val="7"/>
        <color theme="1"/>
        <rFont val="Arial"/>
        <family val="2"/>
      </rPr>
      <t>(Hinweis: Aufwendungen, die unmittelbar mit der Durchführung des Unterrichts entstehen; 
                anteilige Kosten (auch Abschreibungen) für den Zeitraum, für den sie tatsächlich in der Maßnahme zum Einsatz kommen )</t>
    </r>
    <r>
      <rPr>
        <b/>
        <sz val="7"/>
        <color theme="1"/>
        <rFont val="Arial"/>
        <family val="2"/>
      </rPr>
      <t xml:space="preserve">
</t>
    </r>
    <r>
      <rPr>
        <sz val="8"/>
        <rFont val="Arial"/>
        <family val="2"/>
      </rPr>
      <t/>
    </r>
  </si>
  <si>
    <t>Dauer in Wochen *)</t>
  </si>
  <si>
    <t>ohne Ferien</t>
  </si>
  <si>
    <t>incl. Ferien</t>
  </si>
  <si>
    <t>Monate *)
(incl. Ferien)</t>
  </si>
  <si>
    <t xml:space="preserve">   insgesamt</t>
  </si>
  <si>
    <t>durchschnittliche UE je Woche
(ohne Ferien)</t>
  </si>
  <si>
    <t>Raumkosten incl. Betriebs-/Nebenkosten (z.B. für Verwaltung, Mitarbeiterbüros, Sozialräume, Neben- und Verkehrsflächen)</t>
  </si>
  <si>
    <t xml:space="preserve">Abschreibungskosten (allg. Verwaltung, Gebäude, Mitarbeiterbüros) </t>
  </si>
  <si>
    <t xml:space="preserve">7.Prüfungsgebühren/ Prüfungsaufwand </t>
  </si>
  <si>
    <t>- Gebühren der prüfenden Stelle
- ggf. auch Kosten für Erstellen von Prüfungsaufgaben</t>
  </si>
  <si>
    <r>
      <t xml:space="preserve">4. Kosten für besondere sozialpädagogische Betreuung
 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(Hinweis: Notwendigkeit einer </t>
    </r>
    <r>
      <rPr>
        <u/>
        <sz val="7"/>
        <rFont val="Arial"/>
        <family val="2"/>
      </rPr>
      <t>besonderen</t>
    </r>
    <r>
      <rPr>
        <sz val="7"/>
        <rFont val="Arial"/>
        <family val="2"/>
      </rPr>
      <t xml:space="preserve"> soz.päd. Betreuung muss sich aus Beschreibung der Zielgruppe ergeben)</t>
    </r>
  </si>
  <si>
    <t>Nutzungsdauer  in Wochen</t>
  </si>
  <si>
    <t>allgemeine TN-Betreuung bitte Gemeinkosten zuordnen</t>
  </si>
  <si>
    <r>
      <t xml:space="preserve">Angaben zur Maßnahme                                                                       </t>
    </r>
    <r>
      <rPr>
        <i/>
        <sz val="8"/>
        <rFont val="Arial"/>
        <family val="2"/>
      </rPr>
      <t>bitte die blau hinterlegten Felder ausfüllen</t>
    </r>
  </si>
  <si>
    <t>Einzelkosten je TN</t>
  </si>
  <si>
    <t>Anzahl UE je TN</t>
  </si>
  <si>
    <t>= Std. insg.</t>
  </si>
  <si>
    <t>*) 1 Monat = 4,333 Wochen</t>
  </si>
  <si>
    <t xml:space="preserve">Ausfüllhinweise </t>
  </si>
  <si>
    <t xml:space="preserve">jeweilige Nutzungsdauer bitte beachten </t>
  </si>
  <si>
    <t>nur Dozentenkosten für die tatsächliche Durchführung des Unterrichts; z.B. keine Betreuungskosten</t>
  </si>
  <si>
    <t>10. Gewinn/ Risiko</t>
  </si>
  <si>
    <r>
      <t xml:space="preserve">12. Kosten der Unteraufträge 
</t>
    </r>
    <r>
      <rPr>
        <sz val="7"/>
        <rFont val="Arial"/>
        <family val="2"/>
      </rPr>
      <t>z.B. Führerscheinerwerb, Unterricht an Berufsschulen</t>
    </r>
  </si>
  <si>
    <t>-in der Regel ist eine gesonderte Kostenkalkulation erforderlich</t>
  </si>
  <si>
    <t>durchschn. Kosten je UE:</t>
  </si>
  <si>
    <t xml:space="preserve">Fachtheoretische Unterrichtsstunden 
(UE je 45 Minuten)      Grupppe                                                                                              </t>
  </si>
  <si>
    <t xml:space="preserve">Fachtheoretische Unterrichtsstunden 
(UE je 45 Minuten)      Einzel </t>
  </si>
  <si>
    <t>BDKS</t>
  </si>
  <si>
    <t>TN Kosten pro UE</t>
  </si>
  <si>
    <t>Bildungsziel/Titel der Maßnahme:
Fahrerlaubnis C/CE</t>
  </si>
  <si>
    <t>52122_CuCE / max.161 UE</t>
  </si>
  <si>
    <t>trägerintern Vorab</t>
  </si>
  <si>
    <t>Eignungsfeststellung</t>
  </si>
  <si>
    <t xml:space="preserve">Fachtheoretische Unterricht 
Grundstoff                                                                                                </t>
  </si>
  <si>
    <t xml:space="preserve">Fachtheoretische Unterricht 
Zusatzstoff                                                                                              </t>
  </si>
  <si>
    <t>incl. Personalnebenkosten</t>
  </si>
  <si>
    <t>Wiederholung / betreuutes Lernen</t>
  </si>
  <si>
    <t>2. Lehrkraft, Gruppenteilung, freiberuflich / Kleingruppenarbeit</t>
  </si>
  <si>
    <t xml:space="preserve">Kontrolle Prüfungsbögen // Vorbereitung Unterricht </t>
  </si>
  <si>
    <t>3. Praktische Ausbildung / Fachpraktische Einheiten</t>
  </si>
  <si>
    <t>Gesamtkosten pro TN</t>
  </si>
  <si>
    <t xml:space="preserve">FS C Fahrpraxis   Grundfahrstunden                                                                                    </t>
  </si>
  <si>
    <t>Unterweisung am Fahrzeug</t>
  </si>
  <si>
    <t>Perfektionstraining/Eco</t>
  </si>
  <si>
    <t>Mitfahren</t>
  </si>
  <si>
    <t>Erste Hilfe</t>
  </si>
  <si>
    <t>durchschn. Kosten je TN:</t>
  </si>
  <si>
    <t>Zwischensumme Gesamt</t>
  </si>
  <si>
    <t>4. Kosten für die Betreuung in der betrieblichen Lernphase</t>
  </si>
  <si>
    <r>
      <t xml:space="preserve">5. Kosten für besondere sozialpädagogische Betreuung
 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(Hinweis: Notwendigkeit einer </t>
    </r>
    <r>
      <rPr>
        <u/>
        <sz val="7"/>
        <rFont val="Arial"/>
        <family val="2"/>
      </rPr>
      <t>besonderen</t>
    </r>
    <r>
      <rPr>
        <sz val="7"/>
        <rFont val="Arial"/>
        <family val="2"/>
      </rPr>
      <t xml:space="preserve"> soz.päd. Betreuung muss sich aus Beschreibung der Zielgruppe ergeben)</t>
    </r>
  </si>
  <si>
    <r>
      <t xml:space="preserve">6. Kosten für Ausbildungsmittel/ technische Ausstattung zur Durchführung des Unterrichts
</t>
    </r>
    <r>
      <rPr>
        <sz val="7"/>
        <color theme="1"/>
        <rFont val="Arial"/>
        <family val="2"/>
      </rPr>
      <t>(Hinweis: Aufwendungen, die unmittelbar mit der Durchführung des Unterrichts entstehen; 
                anteilige Kosten (auch Abschreibungen) für den Zeitraum, für den sie tatsächlich in der Maßnahme zum Einsatz kommen )</t>
    </r>
    <r>
      <rPr>
        <b/>
        <sz val="7"/>
        <color theme="1"/>
        <rFont val="Arial"/>
        <family val="2"/>
      </rPr>
      <t xml:space="preserve">
</t>
    </r>
  </si>
  <si>
    <t>Kosten für Ausstattung des Schulungsraumes / Abschreibung</t>
  </si>
  <si>
    <t>Bürgerbüro, Passfotos</t>
  </si>
  <si>
    <r>
      <t xml:space="preserve">7. Raumkosten (inkl. Betriebs- u. Nebenkosten) zur Durchführung des Unterrichts
</t>
    </r>
    <r>
      <rPr>
        <sz val="7"/>
        <rFont val="Arial"/>
        <family val="2"/>
      </rPr>
      <t>(Hinweis: Aufwendungen, die unmittelbar mit der Durchführung des Unterrichts entstehen; 
                anteilige Kosten (auch Abschreibungen) für den Zeitraum, für den sie tatsächlich entstehen )</t>
    </r>
  </si>
  <si>
    <t xml:space="preserve">8.Prüfungsgebühren/ Prüfungsaufwand </t>
  </si>
  <si>
    <t>Führerscheinantrag</t>
  </si>
  <si>
    <t>Vorstellung zur Prüfung Theorie</t>
  </si>
  <si>
    <t>Vorstellung Prüfung C</t>
  </si>
  <si>
    <t>Vorstellung Prüfung CE</t>
  </si>
  <si>
    <t>TÜV Theorie</t>
  </si>
  <si>
    <t>TÜV Praxis C</t>
  </si>
  <si>
    <t>TÜV Praxis CE</t>
  </si>
  <si>
    <t>10 Allgemeine Verwaltungskosten/ Gemeinkosten - anteilig bezogen auf die Maßnahme</t>
  </si>
  <si>
    <t xml:space="preserve">hier ohne BG-Beiträge für TN </t>
  </si>
  <si>
    <t xml:space="preserve">Abgaben, Versicherungen, Beiträge, Gebühren (z.B. BG-Beiträge für TN)
</t>
  </si>
  <si>
    <t xml:space="preserve">11. Sonstige Kosten </t>
  </si>
  <si>
    <t xml:space="preserve">zB.  BG-Beiträge für TN </t>
  </si>
  <si>
    <t>BG Versicherung</t>
  </si>
  <si>
    <t>12. Gewinn/ Risiko</t>
  </si>
  <si>
    <t>13. Zuschusse Dritter /Erlöse/ Zuwendungen</t>
  </si>
  <si>
    <r>
      <t xml:space="preserve">14. Kosten der Unteraufträge 
</t>
    </r>
    <r>
      <rPr>
        <sz val="7"/>
        <rFont val="Arial"/>
        <family val="2"/>
      </rPr>
      <t>z.B. Führerscheinerwerb, Unterricht an Berufsschulen</t>
    </r>
  </si>
  <si>
    <t>Gesamtbetr. Max. 20 % bzw. ca. 280€ pro TN monatlich - Abweichung bitte begründen</t>
  </si>
  <si>
    <t>Vor- und Nachbereitung max. 10% der Gesamtstunden - Inhalte der Vor- und Nachbereitung beschreiben / begründen</t>
  </si>
  <si>
    <t xml:space="preserve">incl. Personalnebenkosten / Bitte bei Einzelunterricht beachten, dass es sich auf 12 TN bezieht. Also die Anzahl der EZ Std x 12 nehmen. </t>
  </si>
  <si>
    <t xml:space="preserve">Abgaben, Versicherungen, Beiträge, Gebühren
</t>
  </si>
  <si>
    <t>z.B.  BG-Beiträge für TN</t>
  </si>
  <si>
    <t>Zulassung FKS</t>
  </si>
  <si>
    <t>In der Regel ist hier eine gesonderte Kostenkalkulation erforderlich.</t>
  </si>
  <si>
    <t>Bis zu 10 % können kalkuliert werden.</t>
  </si>
  <si>
    <t>Bitte nutzen Sie den Reiter "Gemeinkosten" für die monatlichen Aufschlüsselungen // Der Faktor oben kann jeweils auf den anfallenden Aufwand bzw. Dauer angepasst werden (z.B. 80 UE VZ = 1/2 Monat -&gt; 0,5)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</si>
</sst>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##0;###0"/>
    <numFmt numFmtId="165" formatCode="_-* #,##0.00\ [$€-407]_-;\-* #,##0.00\ [$€-407]_-;_-* &quot;-&quot;??\ [$€-407]_-;_-@_-"/>
    <numFmt numFmtId="166" formatCode="0.0%"/>
    <numFmt numFmtId="167" formatCode="#,##0.00\ [$€-407];\-#,##0.00\ [$€-407]"/>
    <numFmt numFmtId="168" formatCode="#,##0.00\ &quot;€&quot;"/>
    <numFmt numFmtId="169" formatCode="_-* #,##0.0000\ [$€-407]_-;\-* #,##0.0000\ [$€-407]_-;_-* &quot;-&quot;??\ [$€-407]_-;_-@_-"/>
    <numFmt numFmtId="170" formatCode="#,##0_ ;\-#,##0\ "/>
    <numFmt numFmtId="171" formatCode="0.0"/>
    <numFmt numFmtId="172" formatCode="#,##0.00_ ;\-#,##0.00\ "/>
    <numFmt numFmtId="173" formatCode="###0.0;###0.0"/>
  </numFmts>
  <fonts count="33" x14ac:knownFonts="1">
    <font>
      <sz val="10"/>
      <color rgb="FF000000"/>
      <name val="Times New Roman"/>
      <charset val="204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color rgb="FF000000"/>
      <name val="Times New Roman"/>
      <family val="1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b/>
      <u/>
      <sz val="8"/>
      <color rgb="FF000000"/>
      <name val="Arial"/>
      <family val="2"/>
    </font>
    <font>
      <b/>
      <sz val="9"/>
      <name val="Arial"/>
      <family val="2"/>
    </font>
    <font>
      <i/>
      <sz val="7"/>
      <name val="Arial"/>
      <family val="2"/>
    </font>
    <font>
      <sz val="7"/>
      <color rgb="FF000000"/>
      <name val="Times New Roman"/>
      <family val="1"/>
    </font>
    <font>
      <sz val="7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u/>
      <sz val="7"/>
      <name val="Arial"/>
      <family val="2"/>
    </font>
    <font>
      <sz val="6"/>
      <color rgb="FF000000"/>
      <name val="Arial"/>
      <family val="2"/>
    </font>
    <font>
      <i/>
      <sz val="7"/>
      <color rgb="FF000000"/>
      <name val="Verdana"/>
      <family val="2"/>
    </font>
    <font>
      <i/>
      <sz val="6"/>
      <name val="Arial"/>
      <family val="2"/>
    </font>
    <font>
      <b/>
      <i/>
      <sz val="7"/>
      <name val="Arial"/>
      <family val="2"/>
    </font>
    <font>
      <i/>
      <sz val="7"/>
      <color rgb="FF000000"/>
      <name val="Arial"/>
      <family val="2"/>
    </font>
    <font>
      <sz val="7"/>
      <color rgb="FF000000"/>
      <name val="Adobe Devanagari"/>
      <family val="1"/>
    </font>
    <font>
      <u/>
      <sz val="7"/>
      <color rgb="FF000000"/>
      <name val="Arial"/>
      <family val="2"/>
    </font>
    <font>
      <b/>
      <sz val="7"/>
      <color rgb="FFFF0000"/>
      <name val="Adobe Devanagari"/>
      <family val="1"/>
    </font>
    <font>
      <sz val="8"/>
      <color rgb="FFFF0000"/>
      <name val="Arial"/>
      <family val="2"/>
    </font>
    <font>
      <sz val="10"/>
      <name val="Times New Roman"/>
      <family val="1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rgb="FF0066CC"/>
      </bottom>
      <diagonal/>
    </border>
    <border>
      <left/>
      <right style="thin">
        <color rgb="FF0066CC"/>
      </right>
      <top/>
      <bottom/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66CC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66CC"/>
      </right>
      <top/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thin">
        <color rgb="FF0066CC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indexed="64"/>
      </left>
      <right/>
      <top/>
      <bottom style="thin">
        <color rgb="FF0066CC"/>
      </bottom>
      <diagonal/>
    </border>
    <border>
      <left style="thin">
        <color rgb="FF0066CC"/>
      </left>
      <right/>
      <top style="thin">
        <color rgb="FF0066CC"/>
      </top>
      <bottom style="medium">
        <color indexed="64"/>
      </bottom>
      <diagonal/>
    </border>
    <border>
      <left/>
      <right style="medium">
        <color indexed="64"/>
      </right>
      <top style="thin">
        <color rgb="FF0066CC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66CC"/>
      </right>
      <top style="medium">
        <color indexed="64"/>
      </top>
      <bottom style="medium">
        <color indexed="64"/>
      </bottom>
      <diagonal/>
    </border>
    <border>
      <left style="thin">
        <color rgb="FF0066CC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66CC"/>
      </bottom>
      <diagonal/>
    </border>
    <border>
      <left/>
      <right style="thin">
        <color rgb="FF0066CC"/>
      </right>
      <top style="thin">
        <color rgb="FF0066CC"/>
      </top>
      <bottom style="thin">
        <color rgb="FF0066CC"/>
      </bottom>
      <diagonal/>
    </border>
    <border>
      <left/>
      <right/>
      <top style="thin">
        <color rgb="FF0066CC"/>
      </top>
      <bottom/>
      <diagonal/>
    </border>
    <border>
      <left style="thin">
        <color rgb="FF0066CC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indexed="64"/>
      </bottom>
      <diagonal/>
    </border>
    <border>
      <left/>
      <right/>
      <top style="medium">
        <color theme="3" tint="0.39994506668294322"/>
      </top>
      <bottom style="medium">
        <color indexed="64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indexed="64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indexed="64"/>
      </bottom>
      <diagonal/>
    </border>
    <border>
      <left/>
      <right/>
      <top style="medium">
        <color theme="4"/>
      </top>
      <bottom style="medium">
        <color indexed="64"/>
      </bottom>
      <diagonal/>
    </border>
    <border>
      <left/>
      <right style="medium">
        <color theme="4"/>
      </right>
      <top style="medium">
        <color theme="4"/>
      </top>
      <bottom style="medium">
        <color indexed="64"/>
      </bottom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 style="medium">
        <color rgb="FF0066CC"/>
      </bottom>
      <diagonal/>
    </border>
    <border>
      <left style="medium">
        <color rgb="FF0066CC"/>
      </left>
      <right style="thin">
        <color rgb="FF0066CC"/>
      </right>
      <top style="medium">
        <color rgb="FF0066CC"/>
      </top>
      <bottom style="thin">
        <color rgb="FF0066CC"/>
      </bottom>
      <diagonal/>
    </border>
    <border>
      <left style="thin">
        <color rgb="FF0066CC"/>
      </left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 style="thin">
        <color rgb="FF0066CC"/>
      </right>
      <top style="thin">
        <color rgb="FF0066CC"/>
      </top>
      <bottom style="medium">
        <color rgb="FF0066CC"/>
      </bottom>
      <diagonal/>
    </border>
    <border>
      <left style="thin">
        <color rgb="FF0066CC"/>
      </left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 tint="0.39985351115451523"/>
      </left>
      <right style="thin">
        <color theme="3" tint="0.39988402966399123"/>
      </right>
      <top style="medium">
        <color theme="3" tint="0.39985351115451523"/>
      </top>
      <bottom style="thin">
        <color theme="3" tint="0.39994506668294322"/>
      </bottom>
      <diagonal/>
    </border>
    <border>
      <left style="thin">
        <color theme="3" tint="0.39988402966399123"/>
      </left>
      <right style="thin">
        <color theme="3" tint="0.39988402966399123"/>
      </right>
      <top style="medium">
        <color theme="3" tint="0.39985351115451523"/>
      </top>
      <bottom style="thin">
        <color theme="3" tint="0.39994506668294322"/>
      </bottom>
      <diagonal/>
    </border>
    <border>
      <left style="thin">
        <color theme="3" tint="0.39988402966399123"/>
      </left>
      <right style="medium">
        <color theme="3" tint="0.39985351115451523"/>
      </right>
      <top style="medium">
        <color theme="3" tint="0.39985351115451523"/>
      </top>
      <bottom style="thin">
        <color theme="3" tint="0.39994506668294322"/>
      </bottom>
      <diagonal/>
    </border>
    <border>
      <left style="medium">
        <color theme="3" tint="0.399853511154515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 style="medium">
        <color theme="3" tint="0.3998535111545152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85351115451523"/>
      </left>
      <right style="thin">
        <color theme="3" tint="0.39988402966399123"/>
      </right>
      <top style="thin">
        <color theme="3" tint="0.39994506668294322"/>
      </top>
      <bottom style="medium">
        <color theme="3" tint="0.39985351115451523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medium">
        <color theme="3" tint="0.39985351115451523"/>
      </bottom>
      <diagonal/>
    </border>
    <border>
      <left style="thin">
        <color theme="3" tint="0.39988402966399123"/>
      </left>
      <right style="medium">
        <color theme="3" tint="0.39985351115451523"/>
      </right>
      <top style="thin">
        <color theme="3" tint="0.39994506668294322"/>
      </top>
      <bottom style="medium">
        <color theme="3" tint="0.39985351115451523"/>
      </bottom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/>
      <right style="medium">
        <color theme="3" tint="0.39991454817346722"/>
      </right>
      <top/>
      <bottom/>
      <diagonal/>
    </border>
    <border>
      <left/>
      <right style="medium">
        <color theme="3" tint="0.39985351115451523"/>
      </right>
      <top/>
      <bottom/>
      <diagonal/>
    </border>
    <border>
      <left style="thin">
        <color theme="3" tint="0.39988402966399123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rgb="FF0066CC"/>
      </left>
      <right style="thin">
        <color rgb="FF0066CC"/>
      </right>
      <top/>
      <bottom/>
      <diagonal/>
    </border>
    <border>
      <left style="thin">
        <color rgb="FF0066CC"/>
      </left>
      <right/>
      <top/>
      <bottom/>
      <diagonal/>
    </border>
    <border>
      <left style="thin">
        <color rgb="FF0066CC"/>
      </left>
      <right style="thin">
        <color rgb="FF0066CC"/>
      </right>
      <top/>
      <bottom style="thin">
        <color rgb="FF0066CC"/>
      </bottom>
      <diagonal/>
    </border>
    <border>
      <left style="medium">
        <color rgb="FF0066CC"/>
      </left>
      <right/>
      <top style="medium">
        <color rgb="FF0066CC"/>
      </top>
      <bottom style="thin">
        <color rgb="FF0066CC"/>
      </bottom>
      <diagonal/>
    </border>
    <border>
      <left/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/>
      <top style="thin">
        <color rgb="FF0066CC"/>
      </top>
      <bottom style="thin">
        <color rgb="FF0066CC"/>
      </bottom>
      <diagonal/>
    </border>
    <border>
      <left/>
      <right style="medium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rgb="FF0066CC"/>
      </left>
      <right/>
      <top style="thin">
        <color rgb="FF0066CC"/>
      </top>
      <bottom style="medium">
        <color rgb="FF0066CC"/>
      </bottom>
      <diagonal/>
    </border>
    <border>
      <left/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/>
      <right/>
      <top style="medium">
        <color rgb="FF0066CC"/>
      </top>
      <bottom/>
      <diagonal/>
    </border>
    <border>
      <left style="thin">
        <color theme="3" tint="0.39994506668294322"/>
      </left>
      <right/>
      <top/>
      <bottom/>
      <diagonal/>
    </border>
    <border>
      <left style="medium">
        <color theme="3" tint="0.39991454817346722"/>
      </left>
      <right/>
      <top style="medium">
        <color theme="3" tint="0.39988402966399123"/>
      </top>
      <bottom style="medium">
        <color theme="3" tint="0.39988402966399123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medium">
        <color theme="3" tint="0.39991454817346722"/>
      </left>
      <right/>
      <top style="medium">
        <color theme="3" tint="0.39988402966399123"/>
      </top>
      <bottom style="thin">
        <color theme="3" tint="0.39994506668294322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 style="thin">
        <color theme="3" tint="0.39994506668294322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 style="medium">
        <color theme="3" tint="0.39988402966399123"/>
      </bottom>
      <diagonal/>
    </border>
    <border>
      <left/>
      <right style="medium">
        <color theme="3" tint="0.39988402966399123"/>
      </right>
      <top style="thin">
        <color theme="3" tint="0.39994506668294322"/>
      </top>
      <bottom style="medium">
        <color theme="3" tint="0.39988402966399123"/>
      </bottom>
      <diagonal/>
    </border>
    <border>
      <left/>
      <right/>
      <top/>
      <bottom style="thin">
        <color rgb="FF000000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 style="medium">
        <color indexed="64"/>
      </bottom>
      <diagonal/>
    </border>
    <border>
      <left/>
      <right style="medium">
        <color theme="3" tint="0.39988402966399123"/>
      </right>
      <top style="thin">
        <color theme="3" tint="0.39994506668294322"/>
      </top>
      <bottom style="medium">
        <color indexed="64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medium">
        <color indexed="64"/>
      </bottom>
      <diagonal/>
    </border>
    <border>
      <left/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medium">
        <color rgb="FF0066CC"/>
      </top>
      <bottom style="thin">
        <color rgb="FF0066CC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medium">
        <color rgb="FF0066CC"/>
      </bottom>
      <diagonal/>
    </border>
    <border>
      <left style="medium">
        <color rgb="FF0066CC"/>
      </left>
      <right/>
      <top style="medium">
        <color rgb="FF0066CC"/>
      </top>
      <bottom style="medium">
        <color rgb="FF0066CC"/>
      </bottom>
      <diagonal/>
    </border>
    <border>
      <left style="thin">
        <color rgb="FF0066CC"/>
      </left>
      <right style="thin">
        <color rgb="FF0066CC"/>
      </right>
      <top style="medium">
        <color rgb="FF0066CC"/>
      </top>
      <bottom style="medium">
        <color rgb="FF0066CC"/>
      </bottom>
      <diagonal/>
    </border>
    <border>
      <left style="thin">
        <color rgb="FF0066CC"/>
      </left>
      <right style="medium">
        <color rgb="FF0066CC"/>
      </right>
      <top style="medium">
        <color rgb="FF0066CC"/>
      </top>
      <bottom style="medium">
        <color rgb="FF0066CC"/>
      </bottom>
      <diagonal/>
    </border>
    <border>
      <left style="medium">
        <color rgb="FF0066CC"/>
      </left>
      <right style="thin">
        <color rgb="FF0066CC"/>
      </right>
      <top style="medium">
        <color rgb="FF0066CC"/>
      </top>
      <bottom style="medium">
        <color rgb="FF0066CC"/>
      </bottom>
      <diagonal/>
    </border>
    <border>
      <left/>
      <right/>
      <top/>
      <bottom style="medium">
        <color theme="3" tint="0.39988402966399123"/>
      </bottom>
      <diagonal/>
    </border>
    <border>
      <left/>
      <right style="thin">
        <color rgb="FF0066CC"/>
      </right>
      <top/>
      <bottom style="thin">
        <color theme="3" tint="0.39994506668294322"/>
      </bottom>
      <diagonal/>
    </border>
    <border>
      <left style="medium">
        <color theme="3" tint="0.39991454817346722"/>
      </left>
      <right style="medium">
        <color theme="3" tint="0.39988402966399123"/>
      </right>
      <top style="medium">
        <color theme="3" tint="0.39988402966399123"/>
      </top>
      <bottom style="medium">
        <color indexed="64"/>
      </bottom>
      <diagonal/>
    </border>
    <border>
      <left style="medium">
        <color theme="3" tint="0.39991454817346722"/>
      </left>
      <right style="medium">
        <color theme="3" tint="0.39988402966399123"/>
      </right>
      <top style="medium">
        <color theme="3" tint="0.39988402966399123"/>
      </top>
      <bottom style="thin">
        <color theme="3" tint="0.39994506668294322"/>
      </bottom>
      <diagonal/>
    </border>
    <border>
      <left/>
      <right style="thin">
        <color rgb="FF0066CC"/>
      </right>
      <top style="thin">
        <color rgb="FF0066CC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3" tint="0.39994506668294322"/>
      </bottom>
      <diagonal/>
    </border>
    <border>
      <left/>
      <right/>
      <top style="medium">
        <color indexed="64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medium">
        <color theme="3" tint="0.39991454817346722"/>
      </left>
      <right/>
      <top style="medium">
        <color indexed="64"/>
      </top>
      <bottom style="thin">
        <color theme="3" tint="0.39994506668294322"/>
      </bottom>
      <diagonal/>
    </border>
    <border>
      <left/>
      <right style="medium">
        <color theme="3" tint="0.39988402966399123"/>
      </right>
      <top style="medium">
        <color indexed="64"/>
      </top>
      <bottom style="thin">
        <color theme="3" tint="0.39994506668294322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3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165" fontId="5" fillId="3" borderId="13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right" vertical="top" wrapText="1"/>
    </xf>
    <xf numFmtId="0" fontId="0" fillId="0" borderId="11" xfId="0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vertical="top" wrapText="1"/>
    </xf>
    <xf numFmtId="0" fontId="0" fillId="5" borderId="15" xfId="0" applyFill="1" applyBorder="1" applyAlignment="1">
      <alignment horizontal="left" vertical="top" wrapText="1"/>
    </xf>
    <xf numFmtId="0" fontId="0" fillId="5" borderId="9" xfId="0" applyFill="1" applyBorder="1" applyAlignment="1">
      <alignment horizontal="left" vertical="top" wrapText="1"/>
    </xf>
    <xf numFmtId="9" fontId="10" fillId="5" borderId="14" xfId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166" fontId="5" fillId="0" borderId="3" xfId="1" applyNumberFormat="1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167" fontId="5" fillId="3" borderId="13" xfId="0" applyNumberFormat="1" applyFont="1" applyFill="1" applyBorder="1" applyAlignment="1">
      <alignment horizontal="righ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top" wrapText="1"/>
    </xf>
    <xf numFmtId="0" fontId="0" fillId="5" borderId="1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167" fontId="5" fillId="4" borderId="3" xfId="0" applyNumberFormat="1" applyFont="1" applyFill="1" applyBorder="1" applyAlignment="1">
      <alignment horizontal="right" vertical="top" wrapText="1"/>
    </xf>
    <xf numFmtId="167" fontId="5" fillId="0" borderId="3" xfId="0" applyNumberFormat="1" applyFont="1" applyFill="1" applyBorder="1" applyAlignment="1">
      <alignment horizontal="right" vertical="top" wrapText="1"/>
    </xf>
    <xf numFmtId="167" fontId="5" fillId="4" borderId="13" xfId="0" applyNumberFormat="1" applyFont="1" applyFill="1" applyBorder="1" applyAlignment="1">
      <alignment horizontal="right" vertical="top" wrapText="1"/>
    </xf>
    <xf numFmtId="167" fontId="5" fillId="0" borderId="13" xfId="0" applyNumberFormat="1" applyFont="1" applyFill="1" applyBorder="1" applyAlignment="1">
      <alignment horizontal="right" vertical="top" wrapText="1"/>
    </xf>
    <xf numFmtId="0" fontId="12" fillId="0" borderId="11" xfId="0" quotePrefix="1" applyFont="1" applyFill="1" applyBorder="1" applyAlignment="1">
      <alignment horizontal="right" vertical="center" wrapText="1"/>
    </xf>
    <xf numFmtId="169" fontId="0" fillId="0" borderId="0" xfId="0" applyNumberFormat="1" applyFill="1" applyBorder="1" applyAlignment="1">
      <alignment horizontal="left" vertical="top"/>
    </xf>
    <xf numFmtId="164" fontId="3" fillId="0" borderId="13" xfId="0" applyNumberFormat="1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left" vertical="top" wrapText="1"/>
    </xf>
    <xf numFmtId="164" fontId="3" fillId="0" borderId="31" xfId="0" applyNumberFormat="1" applyFont="1" applyFill="1" applyBorder="1" applyAlignment="1">
      <alignment horizontal="center" vertical="top" wrapText="1"/>
    </xf>
    <xf numFmtId="0" fontId="5" fillId="10" borderId="0" xfId="0" applyFont="1" applyFill="1" applyBorder="1" applyAlignment="1">
      <alignment horizontal="left" vertical="top" wrapText="1"/>
    </xf>
    <xf numFmtId="0" fontId="0" fillId="10" borderId="0" xfId="0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8" fillId="0" borderId="11" xfId="0" applyFont="1" applyFill="1" applyBorder="1" applyAlignment="1">
      <alignment vertical="top" wrapText="1"/>
    </xf>
    <xf numFmtId="167" fontId="18" fillId="0" borderId="30" xfId="0" applyNumberFormat="1" applyFont="1" applyFill="1" applyBorder="1" applyAlignment="1">
      <alignment horizontal="right" vertical="center" wrapText="1"/>
    </xf>
    <xf numFmtId="0" fontId="17" fillId="5" borderId="1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66" fontId="22" fillId="0" borderId="0" xfId="1" applyNumberFormat="1" applyFont="1" applyFill="1" applyBorder="1" applyAlignment="1">
      <alignment vertical="top" wrapText="1"/>
    </xf>
    <xf numFmtId="0" fontId="6" fillId="10" borderId="8" xfId="0" applyFont="1" applyFill="1" applyBorder="1" applyAlignment="1">
      <alignment horizontal="left" vertical="top" wrapText="1"/>
    </xf>
    <xf numFmtId="0" fontId="6" fillId="10" borderId="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right" vertical="top" wrapText="1"/>
    </xf>
    <xf numFmtId="9" fontId="10" fillId="5" borderId="15" xfId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/>
    </xf>
    <xf numFmtId="0" fontId="1" fillId="10" borderId="0" xfId="0" applyFont="1" applyFill="1" applyBorder="1" applyAlignment="1">
      <alignment horizontal="center" vertical="center" wrapText="1"/>
    </xf>
    <xf numFmtId="166" fontId="4" fillId="0" borderId="12" xfId="1" quotePrefix="1" applyNumberFormat="1" applyFont="1" applyFill="1" applyBorder="1" applyAlignment="1">
      <alignment horizontal="right" vertical="center" wrapText="1"/>
    </xf>
    <xf numFmtId="167" fontId="5" fillId="0" borderId="29" xfId="0" applyNumberFormat="1" applyFont="1" applyFill="1" applyBorder="1" applyAlignment="1">
      <alignment horizontal="righ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" fillId="1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172" fontId="5" fillId="0" borderId="8" xfId="0" applyNumberFormat="1" applyFont="1" applyFill="1" applyBorder="1" applyAlignment="1">
      <alignment vertical="top" wrapText="1"/>
    </xf>
    <xf numFmtId="172" fontId="5" fillId="0" borderId="1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167" fontId="5" fillId="4" borderId="52" xfId="0" applyNumberFormat="1" applyFont="1" applyFill="1" applyBorder="1" applyAlignment="1">
      <alignment horizontal="right" vertical="top" wrapText="1"/>
    </xf>
    <xf numFmtId="171" fontId="5" fillId="0" borderId="29" xfId="1" applyNumberFormat="1" applyFont="1" applyFill="1" applyBorder="1" applyAlignment="1">
      <alignment horizontal="center" vertical="top" wrapText="1"/>
    </xf>
    <xf numFmtId="1" fontId="3" fillId="4" borderId="60" xfId="0" applyNumberFormat="1" applyFont="1" applyFill="1" applyBorder="1" applyAlignment="1">
      <alignment horizontal="center" vertical="center" wrapText="1"/>
    </xf>
    <xf numFmtId="167" fontId="5" fillId="4" borderId="62" xfId="0" applyNumberFormat="1" applyFont="1" applyFill="1" applyBorder="1" applyAlignment="1">
      <alignment horizontal="right" vertical="top" wrapText="1"/>
    </xf>
    <xf numFmtId="1" fontId="3" fillId="4" borderId="63" xfId="0" applyNumberFormat="1" applyFont="1" applyFill="1" applyBorder="1" applyAlignment="1">
      <alignment horizontal="center" vertical="center" wrapText="1"/>
    </xf>
    <xf numFmtId="167" fontId="5" fillId="4" borderId="64" xfId="0" applyNumberFormat="1" applyFont="1" applyFill="1" applyBorder="1" applyAlignment="1">
      <alignment horizontal="right" vertical="top" wrapText="1"/>
    </xf>
    <xf numFmtId="1" fontId="3" fillId="4" borderId="65" xfId="0" applyNumberFormat="1" applyFont="1" applyFill="1" applyBorder="1" applyAlignment="1">
      <alignment horizontal="center" vertical="center" wrapText="1"/>
    </xf>
    <xf numFmtId="167" fontId="5" fillId="4" borderId="67" xfId="0" applyNumberFormat="1" applyFont="1" applyFill="1" applyBorder="1" applyAlignment="1">
      <alignment horizontal="right" vertical="top" wrapText="1"/>
    </xf>
    <xf numFmtId="167" fontId="5" fillId="4" borderId="68" xfId="0" applyNumberFormat="1" applyFont="1" applyFill="1" applyBorder="1" applyAlignment="1">
      <alignment horizontal="right" vertical="top" wrapText="1"/>
    </xf>
    <xf numFmtId="167" fontId="5" fillId="4" borderId="69" xfId="0" applyNumberFormat="1" applyFont="1" applyFill="1" applyBorder="1" applyAlignment="1">
      <alignment horizontal="right" vertical="top" wrapText="1"/>
    </xf>
    <xf numFmtId="167" fontId="5" fillId="4" borderId="70" xfId="0" applyNumberFormat="1" applyFont="1" applyFill="1" applyBorder="1" applyAlignment="1">
      <alignment horizontal="right" vertical="top" wrapText="1"/>
    </xf>
    <xf numFmtId="0" fontId="3" fillId="0" borderId="35" xfId="0" applyFont="1" applyFill="1" applyBorder="1" applyAlignment="1">
      <alignment horizontal="center" vertical="center" wrapText="1"/>
    </xf>
    <xf numFmtId="167" fontId="5" fillId="4" borderId="52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171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167" fontId="5" fillId="0" borderId="29" xfId="0" applyNumberFormat="1" applyFont="1" applyFill="1" applyBorder="1" applyAlignment="1">
      <alignment horizontal="right" vertical="center" wrapText="1"/>
    </xf>
    <xf numFmtId="44" fontId="7" fillId="0" borderId="2" xfId="2" applyFont="1" applyFill="1" applyBorder="1" applyAlignment="1">
      <alignment horizontal="right" vertical="top" wrapText="1"/>
    </xf>
    <xf numFmtId="9" fontId="10" fillId="5" borderId="9" xfId="1" applyFont="1" applyFill="1" applyBorder="1" applyAlignment="1">
      <alignment horizontal="right" vertical="top" wrapText="1"/>
    </xf>
    <xf numFmtId="167" fontId="5" fillId="3" borderId="3" xfId="0" applyNumberFormat="1" applyFont="1" applyFill="1" applyBorder="1" applyAlignment="1">
      <alignment horizontal="right" vertical="top" wrapText="1"/>
    </xf>
    <xf numFmtId="44" fontId="7" fillId="0" borderId="12" xfId="2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/>
    </xf>
    <xf numFmtId="167" fontId="5" fillId="0" borderId="97" xfId="0" applyNumberFormat="1" applyFont="1" applyFill="1" applyBorder="1" applyAlignment="1">
      <alignment horizontal="right" vertical="top" wrapText="1"/>
    </xf>
    <xf numFmtId="167" fontId="5" fillId="4" borderId="96" xfId="0" applyNumberFormat="1" applyFont="1" applyFill="1" applyBorder="1" applyAlignment="1">
      <alignment horizontal="right" vertical="top" wrapText="1"/>
    </xf>
    <xf numFmtId="170" fontId="5" fillId="4" borderId="79" xfId="0" applyNumberFormat="1" applyFont="1" applyFill="1" applyBorder="1" applyAlignment="1">
      <alignment horizontal="center" vertical="top" wrapText="1"/>
    </xf>
    <xf numFmtId="170" fontId="5" fillId="4" borderId="83" xfId="0" applyNumberFormat="1" applyFont="1" applyFill="1" applyBorder="1" applyAlignment="1">
      <alignment horizontal="center" vertical="top" wrapText="1"/>
    </xf>
    <xf numFmtId="0" fontId="26" fillId="0" borderId="76" xfId="0" applyFont="1" applyFill="1" applyBorder="1" applyAlignment="1">
      <alignment horizontal="center" wrapText="1"/>
    </xf>
    <xf numFmtId="0" fontId="16" fillId="0" borderId="76" xfId="0" applyFont="1" applyFill="1" applyBorder="1" applyAlignment="1">
      <alignment wrapText="1"/>
    </xf>
    <xf numFmtId="173" fontId="4" fillId="0" borderId="78" xfId="0" applyNumberFormat="1" applyFont="1" applyFill="1" applyBorder="1" applyAlignment="1">
      <alignment horizontal="center" vertical="top" wrapText="1"/>
    </xf>
    <xf numFmtId="0" fontId="3" fillId="7" borderId="79" xfId="0" applyFont="1" applyFill="1" applyBorder="1" applyAlignment="1">
      <alignment horizontal="center" vertical="top"/>
    </xf>
    <xf numFmtId="173" fontId="3" fillId="7" borderId="98" xfId="0" applyNumberFormat="1" applyFont="1" applyFill="1" applyBorder="1" applyAlignment="1">
      <alignment horizontal="center" vertical="top" wrapText="1"/>
    </xf>
    <xf numFmtId="173" fontId="3" fillId="7" borderId="54" xfId="0" applyNumberFormat="1" applyFont="1" applyFill="1" applyBorder="1" applyAlignment="1">
      <alignment horizontal="center" vertical="top" wrapText="1"/>
    </xf>
    <xf numFmtId="0" fontId="3" fillId="7" borderId="83" xfId="0" applyFont="1" applyFill="1" applyBorder="1" applyAlignment="1">
      <alignment horizontal="center" vertical="top"/>
    </xf>
    <xf numFmtId="173" fontId="3" fillId="7" borderId="99" xfId="0" applyNumberFormat="1" applyFont="1" applyFill="1" applyBorder="1" applyAlignment="1">
      <alignment horizontal="center" vertical="top" wrapText="1"/>
    </xf>
    <xf numFmtId="173" fontId="3" fillId="7" borderId="56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173" fontId="4" fillId="0" borderId="76" xfId="0" applyNumberFormat="1" applyFont="1" applyFill="1" applyBorder="1" applyAlignment="1">
      <alignment horizontal="center" vertical="top" wrapText="1"/>
    </xf>
    <xf numFmtId="0" fontId="3" fillId="7" borderId="100" xfId="0" applyFont="1" applyFill="1" applyBorder="1" applyAlignment="1">
      <alignment horizontal="center" vertical="top"/>
    </xf>
    <xf numFmtId="173" fontId="3" fillId="7" borderId="101" xfId="0" applyNumberFormat="1" applyFont="1" applyFill="1" applyBorder="1" applyAlignment="1">
      <alignment horizontal="center" vertical="top" wrapText="1"/>
    </xf>
    <xf numFmtId="173" fontId="3" fillId="7" borderId="102" xfId="0" applyNumberFormat="1" applyFont="1" applyFill="1" applyBorder="1" applyAlignment="1">
      <alignment horizontal="center" vertical="top" wrapText="1"/>
    </xf>
    <xf numFmtId="173" fontId="3" fillId="0" borderId="78" xfId="0" applyNumberFormat="1" applyFont="1" applyFill="1" applyBorder="1" applyAlignment="1">
      <alignment horizontal="center" vertical="top" wrapText="1"/>
    </xf>
    <xf numFmtId="173" fontId="3" fillId="0" borderId="53" xfId="0" applyNumberFormat="1" applyFont="1" applyFill="1" applyBorder="1" applyAlignment="1">
      <alignment horizontal="center" vertical="top" wrapText="1"/>
    </xf>
    <xf numFmtId="164" fontId="10" fillId="0" borderId="54" xfId="0" applyNumberFormat="1" applyFont="1" applyFill="1" applyBorder="1" applyAlignment="1">
      <alignment horizontal="center" vertical="top" wrapText="1"/>
    </xf>
    <xf numFmtId="173" fontId="3" fillId="0" borderId="55" xfId="0" applyNumberFormat="1" applyFont="1" applyFill="1" applyBorder="1" applyAlignment="1">
      <alignment horizontal="center" vertical="top" wrapText="1"/>
    </xf>
    <xf numFmtId="164" fontId="10" fillId="0" borderId="56" xfId="0" applyNumberFormat="1" applyFont="1" applyFill="1" applyBorder="1" applyAlignment="1">
      <alignment horizontal="center" vertical="top" wrapText="1"/>
    </xf>
    <xf numFmtId="173" fontId="3" fillId="0" borderId="76" xfId="0" applyNumberFormat="1" applyFont="1" applyFill="1" applyBorder="1" applyAlignment="1">
      <alignment horizontal="center" vertical="top" wrapText="1"/>
    </xf>
    <xf numFmtId="173" fontId="3" fillId="0" borderId="103" xfId="0" applyNumberFormat="1" applyFont="1" applyFill="1" applyBorder="1" applyAlignment="1">
      <alignment horizontal="center" vertical="top" wrapText="1"/>
    </xf>
    <xf numFmtId="164" fontId="10" fillId="0" borderId="102" xfId="0" applyNumberFormat="1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 vertical="top"/>
    </xf>
    <xf numFmtId="0" fontId="2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3" fillId="4" borderId="107" xfId="0" applyFont="1" applyFill="1" applyBorder="1" applyAlignment="1">
      <alignment horizontal="center" vertical="top" wrapText="1"/>
    </xf>
    <xf numFmtId="0" fontId="3" fillId="4" borderId="106" xfId="0" applyFont="1" applyFill="1" applyBorder="1" applyAlignment="1">
      <alignment horizontal="center" vertical="top" wrapText="1"/>
    </xf>
    <xf numFmtId="0" fontId="16" fillId="1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 vertical="top" wrapText="1"/>
    </xf>
    <xf numFmtId="44" fontId="7" fillId="0" borderId="108" xfId="2" applyFont="1" applyFill="1" applyBorder="1" applyAlignment="1">
      <alignment horizontal="right" vertical="top" wrapText="1"/>
    </xf>
    <xf numFmtId="7" fontId="18" fillId="10" borderId="0" xfId="2" applyNumberFormat="1" applyFont="1" applyFill="1" applyBorder="1" applyAlignment="1">
      <alignment horizontal="right" vertical="top" wrapText="1"/>
    </xf>
    <xf numFmtId="0" fontId="29" fillId="0" borderId="0" xfId="0" applyFont="1" applyFill="1" applyBorder="1" applyAlignment="1">
      <alignment horizontal="left" vertical="top"/>
    </xf>
    <xf numFmtId="170" fontId="5" fillId="4" borderId="83" xfId="0" applyNumberFormat="1" applyFont="1" applyFill="1" applyBorder="1" applyAlignment="1">
      <alignment horizontal="center" vertical="top" wrapText="1"/>
    </xf>
    <xf numFmtId="170" fontId="5" fillId="4" borderId="79" xfId="0" applyNumberFormat="1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 wrapText="1"/>
    </xf>
    <xf numFmtId="168" fontId="3" fillId="0" borderId="110" xfId="0" applyNumberFormat="1" applyFont="1" applyBorder="1" applyAlignment="1">
      <alignment horizontal="center" vertical="top" wrapText="1"/>
    </xf>
    <xf numFmtId="164" fontId="3" fillId="0" borderId="111" xfId="0" applyNumberFormat="1" applyFont="1" applyBorder="1" applyAlignment="1">
      <alignment horizontal="center" vertical="top" wrapText="1"/>
    </xf>
    <xf numFmtId="0" fontId="2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168" fontId="3" fillId="0" borderId="113" xfId="0" applyNumberFormat="1" applyFont="1" applyBorder="1" applyAlignment="1">
      <alignment horizontal="center" vertical="top" wrapText="1"/>
    </xf>
    <xf numFmtId="9" fontId="3" fillId="0" borderId="114" xfId="1" applyFont="1" applyFill="1" applyBorder="1" applyAlignment="1">
      <alignment horizontal="center" vertical="top" wrapText="1"/>
    </xf>
    <xf numFmtId="168" fontId="4" fillId="0" borderId="110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26" fillId="0" borderId="76" xfId="0" applyFont="1" applyBorder="1" applyAlignment="1">
      <alignment horizontal="center" wrapText="1"/>
    </xf>
    <xf numFmtId="0" fontId="16" fillId="0" borderId="76" xfId="0" applyFont="1" applyBorder="1" applyAlignment="1">
      <alignment wrapText="1"/>
    </xf>
    <xf numFmtId="173" fontId="3" fillId="0" borderId="53" xfId="0" applyNumberFormat="1" applyFont="1" applyBorder="1" applyAlignment="1">
      <alignment horizontal="center" vertical="top" wrapText="1"/>
    </xf>
    <xf numFmtId="164" fontId="10" fillId="0" borderId="54" xfId="0" applyNumberFormat="1" applyFont="1" applyBorder="1" applyAlignment="1">
      <alignment horizontal="center" vertical="top" wrapText="1"/>
    </xf>
    <xf numFmtId="173" fontId="3" fillId="0" borderId="55" xfId="0" applyNumberFormat="1" applyFont="1" applyBorder="1" applyAlignment="1">
      <alignment horizontal="center" vertical="top" wrapText="1"/>
    </xf>
    <xf numFmtId="164" fontId="10" fillId="0" borderId="56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right" vertical="top"/>
    </xf>
    <xf numFmtId="164" fontId="4" fillId="0" borderId="0" xfId="0" applyNumberFormat="1" applyFont="1" applyAlignment="1">
      <alignment horizontal="center" vertical="top" wrapText="1"/>
    </xf>
    <xf numFmtId="173" fontId="4" fillId="0" borderId="76" xfId="0" applyNumberFormat="1" applyFont="1" applyBorder="1" applyAlignment="1">
      <alignment horizontal="center" vertical="top" wrapText="1"/>
    </xf>
    <xf numFmtId="173" fontId="3" fillId="0" borderId="76" xfId="0" applyNumberFormat="1" applyFont="1" applyBorder="1" applyAlignment="1">
      <alignment horizontal="center" vertical="top" wrapText="1"/>
    </xf>
    <xf numFmtId="0" fontId="17" fillId="0" borderId="0" xfId="0" applyFont="1" applyAlignment="1">
      <alignment horizontal="left" vertical="top"/>
    </xf>
    <xf numFmtId="173" fontId="3" fillId="0" borderId="103" xfId="0" applyNumberFormat="1" applyFont="1" applyBorder="1" applyAlignment="1">
      <alignment horizontal="center" vertical="top" wrapText="1"/>
    </xf>
    <xf numFmtId="164" fontId="10" fillId="0" borderId="102" xfId="0" applyNumberFormat="1" applyFont="1" applyBorder="1" applyAlignment="1">
      <alignment horizontal="center" vertical="top" wrapText="1"/>
    </xf>
    <xf numFmtId="173" fontId="4" fillId="0" borderId="78" xfId="0" applyNumberFormat="1" applyFont="1" applyBorder="1" applyAlignment="1">
      <alignment horizontal="center" vertical="top" wrapText="1"/>
    </xf>
    <xf numFmtId="173" fontId="3" fillId="0" borderId="78" xfId="0" applyNumberFormat="1" applyFont="1" applyBorder="1" applyAlignment="1">
      <alignment horizontal="center" vertical="top" wrapText="1"/>
    </xf>
    <xf numFmtId="164" fontId="3" fillId="0" borderId="13" xfId="0" applyNumberFormat="1" applyFont="1" applyBorder="1" applyAlignment="1">
      <alignment horizontal="center" vertical="top" wrapText="1"/>
    </xf>
    <xf numFmtId="164" fontId="3" fillId="0" borderId="31" xfId="0" applyNumberFormat="1" applyFont="1" applyBorder="1" applyAlignment="1">
      <alignment horizontal="center" vertical="top" wrapText="1"/>
    </xf>
    <xf numFmtId="0" fontId="5" fillId="10" borderId="0" xfId="0" applyFont="1" applyFill="1" applyAlignment="1">
      <alignment horizontal="left" vertical="top" wrapText="1"/>
    </xf>
    <xf numFmtId="0" fontId="0" fillId="10" borderId="0" xfId="0" applyFill="1" applyAlignment="1">
      <alignment horizontal="left" vertical="top" wrapText="1"/>
    </xf>
    <xf numFmtId="165" fontId="5" fillId="0" borderId="0" xfId="0" applyNumberFormat="1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167" fontId="5" fillId="0" borderId="29" xfId="0" applyNumberFormat="1" applyFont="1" applyBorder="1" applyAlignment="1">
      <alignment horizontal="right" vertical="top" wrapText="1"/>
    </xf>
    <xf numFmtId="0" fontId="6" fillId="0" borderId="1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right" vertical="top" wrapText="1"/>
    </xf>
    <xf numFmtId="0" fontId="0" fillId="0" borderId="11" xfId="0" applyBorder="1" applyAlignment="1">
      <alignment vertical="top" wrapText="1"/>
    </xf>
    <xf numFmtId="167" fontId="5" fillId="0" borderId="97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8" fillId="0" borderId="11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167" fontId="7" fillId="0" borderId="108" xfId="2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71" fontId="3" fillId="0" borderId="0" xfId="0" applyNumberFormat="1" applyFont="1" applyAlignment="1">
      <alignment horizontal="center" vertical="center" wrapText="1"/>
    </xf>
    <xf numFmtId="172" fontId="5" fillId="0" borderId="8" xfId="0" applyNumberFormat="1" applyFont="1" applyBorder="1" applyAlignment="1">
      <alignment vertical="top" wrapText="1"/>
    </xf>
    <xf numFmtId="172" fontId="5" fillId="0" borderId="10" xfId="0" applyNumberFormat="1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167" fontId="5" fillId="0" borderId="13" xfId="0" applyNumberFormat="1" applyFont="1" applyBorder="1" applyAlignment="1">
      <alignment horizontal="right" vertical="top" wrapText="1"/>
    </xf>
    <xf numFmtId="0" fontId="24" fillId="0" borderId="0" xfId="0" applyFont="1" applyAlignment="1">
      <alignment horizontal="center" wrapText="1"/>
    </xf>
    <xf numFmtId="0" fontId="24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167" fontId="5" fillId="0" borderId="3" xfId="0" applyNumberFormat="1" applyFont="1" applyBorder="1" applyAlignment="1">
      <alignment horizontal="right" vertical="top" wrapText="1"/>
    </xf>
    <xf numFmtId="167" fontId="18" fillId="0" borderId="30" xfId="0" applyNumberFormat="1" applyFont="1" applyBorder="1" applyAlignment="1">
      <alignment horizontal="right" vertical="center" wrapText="1"/>
    </xf>
    <xf numFmtId="0" fontId="6" fillId="10" borderId="0" xfId="0" applyFont="1" applyFill="1" applyAlignment="1">
      <alignment horizontal="left" vertical="top" wrapText="1"/>
    </xf>
    <xf numFmtId="0" fontId="16" fillId="10" borderId="0" xfId="0" applyFont="1" applyFill="1" applyAlignment="1">
      <alignment horizontal="right" wrapText="1"/>
    </xf>
    <xf numFmtId="0" fontId="1" fillId="10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167" fontId="5" fillId="0" borderId="29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2" fillId="0" borderId="11" xfId="0" quotePrefix="1" applyFont="1" applyBorder="1" applyAlignment="1">
      <alignment horizontal="right" vertical="center" wrapText="1"/>
    </xf>
    <xf numFmtId="0" fontId="2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71" fontId="6" fillId="0" borderId="0" xfId="0" applyNumberFormat="1" applyFont="1" applyAlignment="1">
      <alignment horizontal="left" vertical="top" wrapText="1"/>
    </xf>
    <xf numFmtId="0" fontId="10" fillId="0" borderId="8" xfId="0" quotePrefix="1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" fontId="3" fillId="4" borderId="73" xfId="0" applyNumberFormat="1" applyFont="1" applyFill="1" applyBorder="1" applyAlignment="1">
      <alignment horizontal="center" vertical="center" wrapText="1"/>
    </xf>
    <xf numFmtId="1" fontId="3" fillId="4" borderId="75" xfId="0" applyNumberFormat="1" applyFont="1" applyFill="1" applyBorder="1" applyAlignment="1">
      <alignment horizontal="center" vertical="center" wrapText="1"/>
    </xf>
    <xf numFmtId="1" fontId="3" fillId="4" borderId="7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165" fontId="5" fillId="0" borderId="8" xfId="0" quotePrefix="1" applyNumberFormat="1" applyFont="1" applyFill="1" applyBorder="1" applyAlignment="1">
      <alignment horizontal="right" vertical="center" wrapText="1"/>
    </xf>
    <xf numFmtId="165" fontId="5" fillId="0" borderId="0" xfId="0" quotePrefix="1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71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165" fontId="5" fillId="0" borderId="8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0" fontId="3" fillId="4" borderId="87" xfId="0" applyFont="1" applyFill="1" applyBorder="1" applyAlignment="1">
      <alignment horizontal="center" vertical="center" wrapText="1"/>
    </xf>
    <xf numFmtId="0" fontId="3" fillId="4" borderId="88" xfId="0" applyFont="1" applyFill="1" applyBorder="1" applyAlignment="1">
      <alignment horizontal="center" vertical="center" wrapText="1"/>
    </xf>
    <xf numFmtId="44" fontId="5" fillId="4" borderId="83" xfId="2" applyFont="1" applyFill="1" applyBorder="1" applyAlignment="1">
      <alignment horizontal="center" vertical="top" wrapText="1"/>
    </xf>
    <xf numFmtId="44" fontId="5" fillId="4" borderId="84" xfId="2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165" fontId="5" fillId="0" borderId="8" xfId="0" applyNumberFormat="1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left" vertical="center" wrapText="1"/>
    </xf>
    <xf numFmtId="0" fontId="3" fillId="4" borderId="89" xfId="0" applyFont="1" applyFill="1" applyBorder="1" applyAlignment="1">
      <alignment horizontal="center" vertical="top" wrapText="1"/>
    </xf>
    <xf numFmtId="0" fontId="3" fillId="4" borderId="90" xfId="0" applyFont="1" applyFill="1" applyBorder="1" applyAlignment="1">
      <alignment horizontal="center" vertical="top" wrapText="1"/>
    </xf>
    <xf numFmtId="0" fontId="3" fillId="4" borderId="94" xfId="0" applyFont="1" applyFill="1" applyBorder="1" applyAlignment="1">
      <alignment horizontal="center" vertical="top" wrapText="1"/>
    </xf>
    <xf numFmtId="0" fontId="3" fillId="4" borderId="95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6" xfId="0" applyFill="1" applyBorder="1" applyAlignment="1">
      <alignment horizontal="left" vertical="top" wrapText="1"/>
    </xf>
    <xf numFmtId="165" fontId="5" fillId="4" borderId="8" xfId="0" applyNumberFormat="1" applyFont="1" applyFill="1" applyBorder="1" applyAlignment="1">
      <alignment horizontal="left" vertical="center" wrapText="1"/>
    </xf>
    <xf numFmtId="165" fontId="5" fillId="4" borderId="0" xfId="0" applyNumberFormat="1" applyFont="1" applyFill="1" applyBorder="1" applyAlignment="1">
      <alignment horizontal="left" vertical="center" wrapText="1"/>
    </xf>
    <xf numFmtId="165" fontId="5" fillId="0" borderId="8" xfId="0" applyNumberFormat="1" applyFont="1" applyFill="1" applyBorder="1" applyAlignment="1">
      <alignment horizontal="right" wrapText="1"/>
    </xf>
    <xf numFmtId="165" fontId="5" fillId="0" borderId="0" xfId="0" applyNumberFormat="1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right" vertical="center" wrapText="1"/>
    </xf>
    <xf numFmtId="165" fontId="5" fillId="0" borderId="8" xfId="0" applyNumberFormat="1" applyFont="1" applyFill="1" applyBorder="1" applyAlignment="1">
      <alignment horizontal="center" vertical="top" wrapText="1"/>
    </xf>
    <xf numFmtId="165" fontId="5" fillId="0" borderId="0" xfId="0" applyNumberFormat="1" applyFont="1" applyFill="1" applyBorder="1" applyAlignment="1">
      <alignment horizontal="center" vertical="top" wrapText="1"/>
    </xf>
    <xf numFmtId="165" fontId="5" fillId="4" borderId="8" xfId="0" applyNumberFormat="1" applyFont="1" applyFill="1" applyBorder="1" applyAlignment="1">
      <alignment horizontal="center" vertical="top" wrapText="1"/>
    </xf>
    <xf numFmtId="165" fontId="5" fillId="4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3" fillId="10" borderId="0" xfId="0" applyFont="1" applyFill="1" applyBorder="1" applyAlignment="1">
      <alignment horizontal="center" vertical="center" wrapText="1"/>
    </xf>
    <xf numFmtId="0" fontId="5" fillId="0" borderId="86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wrapText="1"/>
    </xf>
    <xf numFmtId="44" fontId="5" fillId="4" borderId="79" xfId="2" applyFont="1" applyFill="1" applyBorder="1" applyAlignment="1">
      <alignment horizontal="center" vertical="top" wrapText="1"/>
    </xf>
    <xf numFmtId="44" fontId="5" fillId="4" borderId="80" xfId="2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right" vertical="center" wrapText="1"/>
    </xf>
    <xf numFmtId="0" fontId="3" fillId="0" borderId="105" xfId="0" applyFont="1" applyFill="1" applyBorder="1" applyAlignment="1">
      <alignment horizontal="right" vertical="center" wrapText="1"/>
    </xf>
    <xf numFmtId="0" fontId="3" fillId="4" borderId="91" xfId="0" applyFont="1" applyFill="1" applyBorder="1" applyAlignment="1">
      <alignment horizontal="center" vertical="top" wrapText="1"/>
    </xf>
    <xf numFmtId="0" fontId="3" fillId="4" borderId="92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93" xfId="0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 wrapText="1"/>
    </xf>
    <xf numFmtId="165" fontId="5" fillId="4" borderId="41" xfId="0" applyNumberFormat="1" applyFont="1" applyFill="1" applyBorder="1" applyAlignment="1">
      <alignment horizontal="center" vertical="top" wrapText="1"/>
    </xf>
    <xf numFmtId="165" fontId="5" fillId="4" borderId="35" xfId="0" applyNumberFormat="1" applyFont="1" applyFill="1" applyBorder="1" applyAlignment="1">
      <alignment horizontal="center" vertical="top" wrapText="1"/>
    </xf>
    <xf numFmtId="165" fontId="5" fillId="4" borderId="42" xfId="0" applyNumberFormat="1" applyFont="1" applyFill="1" applyBorder="1" applyAlignment="1">
      <alignment horizontal="center" vertical="top" wrapText="1"/>
    </xf>
    <xf numFmtId="0" fontId="16" fillId="0" borderId="7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6" fillId="0" borderId="77" xfId="0" applyFont="1" applyFill="1" applyBorder="1" applyAlignment="1">
      <alignment horizontal="center" wrapText="1"/>
    </xf>
    <xf numFmtId="170" fontId="5" fillId="4" borderId="79" xfId="0" applyNumberFormat="1" applyFont="1" applyFill="1" applyBorder="1" applyAlignment="1">
      <alignment horizontal="center" vertical="top" wrapText="1"/>
    </xf>
    <xf numFmtId="170" fontId="5" fillId="4" borderId="80" xfId="0" applyNumberFormat="1" applyFont="1" applyFill="1" applyBorder="1" applyAlignment="1">
      <alignment horizontal="center" vertical="top" wrapText="1"/>
    </xf>
    <xf numFmtId="170" fontId="5" fillId="4" borderId="83" xfId="0" applyNumberFormat="1" applyFont="1" applyFill="1" applyBorder="1" applyAlignment="1">
      <alignment horizontal="center" vertical="top" wrapText="1"/>
    </xf>
    <xf numFmtId="170" fontId="5" fillId="4" borderId="84" xfId="0" applyNumberFormat="1" applyFont="1" applyFill="1" applyBorder="1" applyAlignment="1">
      <alignment horizontal="center" vertical="top" wrapText="1"/>
    </xf>
    <xf numFmtId="170" fontId="5" fillId="4" borderId="81" xfId="0" applyNumberFormat="1" applyFont="1" applyFill="1" applyBorder="1" applyAlignment="1">
      <alignment horizontal="center" vertical="top" wrapText="1"/>
    </xf>
    <xf numFmtId="170" fontId="5" fillId="4" borderId="82" xfId="0" applyNumberFormat="1" applyFont="1" applyFill="1" applyBorder="1" applyAlignment="1">
      <alignment horizontal="center" vertical="top" wrapText="1"/>
    </xf>
    <xf numFmtId="0" fontId="0" fillId="0" borderId="44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45" xfId="0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left" vertical="top" wrapText="1"/>
    </xf>
    <xf numFmtId="0" fontId="0" fillId="2" borderId="24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right" vertical="top" wrapText="1"/>
    </xf>
    <xf numFmtId="0" fontId="5" fillId="0" borderId="11" xfId="0" applyFont="1" applyFill="1" applyBorder="1" applyAlignment="1">
      <alignment horizontal="right" vertical="top" wrapText="1"/>
    </xf>
    <xf numFmtId="0" fontId="5" fillId="0" borderId="8" xfId="0" applyFont="1" applyFill="1" applyBorder="1" applyAlignment="1">
      <alignment horizontal="center" vertical="top" wrapText="1"/>
    </xf>
    <xf numFmtId="165" fontId="5" fillId="0" borderId="20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5" fillId="0" borderId="10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4" fillId="0" borderId="109" xfId="0" applyFont="1" applyBorder="1" applyAlignment="1">
      <alignment horizontal="left" vertical="top"/>
    </xf>
    <xf numFmtId="0" fontId="4" fillId="0" borderId="110" xfId="0" applyFont="1" applyBorder="1" applyAlignment="1">
      <alignment horizontal="left" vertical="top"/>
    </xf>
    <xf numFmtId="0" fontId="28" fillId="0" borderId="8" xfId="0" quotePrefix="1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top"/>
    </xf>
    <xf numFmtId="165" fontId="5" fillId="4" borderId="32" xfId="0" applyNumberFormat="1" applyFont="1" applyFill="1" applyBorder="1" applyAlignment="1">
      <alignment horizontal="left" vertical="top" wrapText="1"/>
    </xf>
    <xf numFmtId="165" fontId="5" fillId="4" borderId="18" xfId="0" applyNumberFormat="1" applyFont="1" applyFill="1" applyBorder="1" applyAlignment="1">
      <alignment horizontal="left" vertical="top" wrapText="1"/>
    </xf>
    <xf numFmtId="165" fontId="5" fillId="4" borderId="19" xfId="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3" fillId="8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2" fillId="8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72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165" fontId="5" fillId="0" borderId="0" xfId="0" quotePrefix="1" applyNumberFormat="1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right" vertical="center" wrapText="1"/>
    </xf>
    <xf numFmtId="0" fontId="15" fillId="9" borderId="11" xfId="0" applyFont="1" applyFill="1" applyBorder="1" applyAlignment="1">
      <alignment horizontal="right" vertical="center" wrapText="1"/>
    </xf>
    <xf numFmtId="0" fontId="15" fillId="9" borderId="12" xfId="0" applyFont="1" applyFill="1" applyBorder="1" applyAlignment="1">
      <alignment horizontal="right" vertical="center" wrapText="1"/>
    </xf>
    <xf numFmtId="168" fontId="6" fillId="9" borderId="21" xfId="0" applyNumberFormat="1" applyFont="1" applyFill="1" applyBorder="1" applyAlignment="1">
      <alignment horizontal="right" vertical="center" wrapText="1"/>
    </xf>
    <xf numFmtId="168" fontId="6" fillId="9" borderId="22" xfId="0" applyNumberFormat="1" applyFont="1" applyFill="1" applyBorder="1" applyAlignment="1">
      <alignment horizontal="right" vertical="center" wrapText="1"/>
    </xf>
    <xf numFmtId="165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165" fontId="6" fillId="3" borderId="26" xfId="0" applyNumberFormat="1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15" fillId="6" borderId="23" xfId="0" applyFont="1" applyFill="1" applyBorder="1" applyAlignment="1">
      <alignment horizontal="right" vertical="center" wrapText="1"/>
    </xf>
    <xf numFmtId="0" fontId="15" fillId="6" borderId="24" xfId="0" applyFont="1" applyFill="1" applyBorder="1" applyAlignment="1">
      <alignment horizontal="right" vertical="center" wrapText="1"/>
    </xf>
    <xf numFmtId="0" fontId="15" fillId="6" borderId="25" xfId="0" applyFont="1" applyFill="1" applyBorder="1" applyAlignment="1">
      <alignment horizontal="right" vertical="center" wrapText="1"/>
    </xf>
    <xf numFmtId="44" fontId="6" fillId="6" borderId="26" xfId="2" applyNumberFormat="1" applyFont="1" applyFill="1" applyBorder="1" applyAlignment="1">
      <alignment horizontal="right" vertical="center" wrapText="1"/>
    </xf>
    <xf numFmtId="44" fontId="6" fillId="6" borderId="27" xfId="2" applyNumberFormat="1" applyFont="1" applyFill="1" applyBorder="1" applyAlignment="1">
      <alignment horizontal="right" vertical="center" wrapText="1"/>
    </xf>
    <xf numFmtId="0" fontId="0" fillId="0" borderId="8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28" xfId="0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165" fontId="3" fillId="0" borderId="1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center" vertical="top" wrapText="1"/>
    </xf>
    <xf numFmtId="0" fontId="7" fillId="0" borderId="104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 wrapText="1"/>
    </xf>
    <xf numFmtId="165" fontId="5" fillId="4" borderId="38" xfId="0" applyNumberFormat="1" applyFont="1" applyFill="1" applyBorder="1" applyAlignment="1">
      <alignment horizontal="center" vertical="top" wrapText="1"/>
    </xf>
    <xf numFmtId="165" fontId="5" fillId="4" borderId="39" xfId="0" applyNumberFormat="1" applyFont="1" applyFill="1" applyBorder="1" applyAlignment="1">
      <alignment horizontal="center" vertical="top" wrapText="1"/>
    </xf>
    <xf numFmtId="165" fontId="5" fillId="4" borderId="40" xfId="0" applyNumberFormat="1" applyFont="1" applyFill="1" applyBorder="1" applyAlignment="1">
      <alignment horizontal="center" vertical="top" wrapText="1"/>
    </xf>
    <xf numFmtId="0" fontId="3" fillId="0" borderId="85" xfId="0" applyFont="1" applyFill="1" applyBorder="1" applyAlignment="1">
      <alignment horizontal="center" vertical="top" wrapText="1"/>
    </xf>
    <xf numFmtId="172" fontId="5" fillId="4" borderId="46" xfId="0" applyNumberFormat="1" applyFont="1" applyFill="1" applyBorder="1" applyAlignment="1">
      <alignment horizontal="right" vertical="top" wrapText="1"/>
    </xf>
    <xf numFmtId="172" fontId="5" fillId="4" borderId="47" xfId="0" applyNumberFormat="1" applyFont="1" applyFill="1" applyBorder="1" applyAlignment="1">
      <alignment horizontal="right" vertical="top" wrapText="1"/>
    </xf>
    <xf numFmtId="172" fontId="5" fillId="4" borderId="48" xfId="0" applyNumberFormat="1" applyFont="1" applyFill="1" applyBorder="1" applyAlignment="1">
      <alignment horizontal="right" vertical="top" wrapText="1"/>
    </xf>
    <xf numFmtId="0" fontId="10" fillId="0" borderId="8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right" vertical="top" wrapText="1"/>
    </xf>
    <xf numFmtId="0" fontId="7" fillId="0" borderId="11" xfId="0" applyFont="1" applyFill="1" applyBorder="1" applyAlignment="1">
      <alignment horizontal="right" vertical="top" wrapText="1"/>
    </xf>
    <xf numFmtId="0" fontId="25" fillId="0" borderId="8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9" fontId="18" fillId="0" borderId="8" xfId="0" applyNumberFormat="1" applyFont="1" applyFill="1" applyBorder="1" applyAlignment="1">
      <alignment horizontal="left" vertical="top" wrapText="1"/>
    </xf>
    <xf numFmtId="0" fontId="32" fillId="0" borderId="8" xfId="0" applyFont="1" applyFill="1" applyBorder="1" applyAlignment="1">
      <alignment horizontal="left" vertical="top" wrapText="1"/>
    </xf>
    <xf numFmtId="0" fontId="32" fillId="0" borderId="8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172" fontId="5" fillId="4" borderId="49" xfId="0" applyNumberFormat="1" applyFont="1" applyFill="1" applyBorder="1" applyAlignment="1">
      <alignment horizontal="right" vertical="top" wrapText="1"/>
    </xf>
    <xf numFmtId="172" fontId="5" fillId="4" borderId="50" xfId="0" applyNumberFormat="1" applyFont="1" applyFill="1" applyBorder="1" applyAlignment="1">
      <alignment horizontal="right" vertical="top" wrapText="1"/>
    </xf>
    <xf numFmtId="172" fontId="5" fillId="4" borderId="51" xfId="0" applyNumberFormat="1" applyFont="1" applyFill="1" applyBorder="1" applyAlignment="1">
      <alignment horizontal="right" vertical="top" wrapText="1"/>
    </xf>
    <xf numFmtId="1" fontId="3" fillId="4" borderId="61" xfId="0" applyNumberFormat="1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0" borderId="30" xfId="0" applyFont="1" applyFill="1" applyBorder="1" applyAlignment="1">
      <alignment horizontal="right" vertical="center" wrapText="1"/>
    </xf>
    <xf numFmtId="1" fontId="3" fillId="4" borderId="37" xfId="0" applyNumberFormat="1" applyFont="1" applyFill="1" applyBorder="1" applyAlignment="1">
      <alignment horizontal="center" vertical="center" wrapText="1"/>
    </xf>
    <xf numFmtId="0" fontId="24" fillId="10" borderId="57" xfId="0" applyFont="1" applyFill="1" applyBorder="1" applyAlignment="1">
      <alignment horizontal="center" wrapText="1"/>
    </xf>
    <xf numFmtId="0" fontId="24" fillId="10" borderId="58" xfId="0" applyFont="1" applyFill="1" applyBorder="1" applyAlignment="1">
      <alignment horizontal="center" wrapText="1"/>
    </xf>
    <xf numFmtId="0" fontId="24" fillId="10" borderId="59" xfId="0" applyFont="1" applyFill="1" applyBorder="1" applyAlignment="1">
      <alignment horizontal="center" wrapText="1"/>
    </xf>
    <xf numFmtId="0" fontId="3" fillId="0" borderId="112" xfId="0" applyFont="1" applyBorder="1" applyAlignment="1">
      <alignment horizontal="left" vertical="top"/>
    </xf>
    <xf numFmtId="0" fontId="3" fillId="0" borderId="113" xfId="0" applyFont="1" applyBorder="1" applyAlignment="1">
      <alignment horizontal="left" vertical="top"/>
    </xf>
    <xf numFmtId="0" fontId="31" fillId="0" borderId="8" xfId="0" applyFont="1" applyFill="1" applyBorder="1" applyAlignment="1">
      <alignment horizontal="left" vertical="top" wrapText="1"/>
    </xf>
    <xf numFmtId="0" fontId="18" fillId="0" borderId="8" xfId="0" quotePrefix="1" applyFont="1" applyFill="1" applyBorder="1" applyAlignment="1">
      <alignment horizontal="right" vertical="top" wrapText="1"/>
    </xf>
    <xf numFmtId="0" fontId="18" fillId="0" borderId="0" xfId="0" applyFont="1" applyFill="1" applyBorder="1" applyAlignment="1">
      <alignment horizontal="right" vertical="top" wrapText="1"/>
    </xf>
    <xf numFmtId="0" fontId="5" fillId="0" borderId="8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1" fontId="3" fillId="4" borderId="66" xfId="0" applyNumberFormat="1" applyFont="1" applyFill="1" applyBorder="1" applyAlignment="1">
      <alignment horizontal="center" vertical="center" wrapText="1"/>
    </xf>
    <xf numFmtId="165" fontId="5" fillId="4" borderId="33" xfId="0" applyNumberFormat="1" applyFont="1" applyFill="1" applyBorder="1" applyAlignment="1">
      <alignment horizontal="left" vertical="top" wrapText="1"/>
    </xf>
    <xf numFmtId="165" fontId="5" fillId="4" borderId="34" xfId="0" applyNumberFormat="1" applyFont="1" applyFill="1" applyBorder="1" applyAlignment="1">
      <alignment horizontal="left" vertical="top" wrapText="1"/>
    </xf>
    <xf numFmtId="165" fontId="5" fillId="4" borderId="36" xfId="0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3" fillId="8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0" borderId="8" xfId="0" quotePrefix="1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28" fillId="0" borderId="8" xfId="0" quotePrefix="1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6" fillId="0" borderId="76" xfId="0" applyFont="1" applyBorder="1" applyAlignment="1">
      <alignment horizontal="center" wrapText="1"/>
    </xf>
    <xf numFmtId="0" fontId="16" fillId="0" borderId="77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115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116" xfId="0" applyBorder="1" applyAlignment="1">
      <alignment horizontal="left" vertical="top" wrapText="1"/>
    </xf>
    <xf numFmtId="165" fontId="5" fillId="0" borderId="20" xfId="0" applyNumberFormat="1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horizontal="left" vertical="top" wrapText="1"/>
    </xf>
    <xf numFmtId="0" fontId="3" fillId="0" borderId="109" xfId="0" applyFont="1" applyBorder="1" applyAlignment="1">
      <alignment horizontal="left" vertical="top"/>
    </xf>
    <xf numFmtId="0" fontId="3" fillId="0" borderId="1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8" xfId="0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85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right" vertical="center" wrapText="1"/>
    </xf>
    <xf numFmtId="170" fontId="30" fillId="4" borderId="81" xfId="0" applyNumberFormat="1" applyFont="1" applyFill="1" applyBorder="1" applyAlignment="1">
      <alignment horizontal="center" vertical="top" wrapText="1"/>
    </xf>
    <xf numFmtId="170" fontId="30" fillId="4" borderId="82" xfId="0" applyNumberFormat="1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/>
    <xf numFmtId="0" fontId="0" fillId="0" borderId="0" xfId="0"/>
    <xf numFmtId="165" fontId="5" fillId="0" borderId="8" xfId="0" applyNumberFormat="1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165" fontId="5" fillId="0" borderId="8" xfId="0" applyNumberFormat="1" applyFont="1" applyBorder="1" applyAlignment="1">
      <alignment horizontal="right" wrapText="1"/>
    </xf>
    <xf numFmtId="165" fontId="5" fillId="0" borderId="0" xfId="0" applyNumberFormat="1" applyFont="1" applyAlignment="1">
      <alignment horizontal="right" wrapText="1"/>
    </xf>
    <xf numFmtId="165" fontId="5" fillId="0" borderId="0" xfId="0" quotePrefix="1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165" fontId="5" fillId="0" borderId="0" xfId="0" quotePrefix="1" applyNumberFormat="1" applyFont="1" applyAlignment="1">
      <alignment horizontal="right" vertical="center" wrapText="1"/>
    </xf>
    <xf numFmtId="0" fontId="5" fillId="0" borderId="86" xfId="0" applyFont="1" applyBorder="1" applyAlignment="1">
      <alignment horizontal="center" vertical="top" wrapText="1"/>
    </xf>
    <xf numFmtId="165" fontId="5" fillId="0" borderId="8" xfId="0" quotePrefix="1" applyNumberFormat="1" applyFont="1" applyBorder="1" applyAlignment="1">
      <alignment horizontal="right" vertical="center" wrapText="1"/>
    </xf>
    <xf numFmtId="0" fontId="3" fillId="10" borderId="0" xfId="0" applyFont="1" applyFill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0" fontId="24" fillId="0" borderId="0" xfId="0" applyFont="1" applyAlignment="1">
      <alignment horizontal="left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16" fillId="10" borderId="0" xfId="0" applyFont="1" applyFill="1" applyAlignment="1">
      <alignment horizontal="right" wrapText="1"/>
    </xf>
    <xf numFmtId="165" fontId="5" fillId="4" borderId="0" xfId="0" applyNumberFormat="1" applyFont="1" applyFill="1" applyAlignment="1">
      <alignment horizontal="center" vertical="top" wrapText="1"/>
    </xf>
    <xf numFmtId="165" fontId="5" fillId="0" borderId="8" xfId="0" applyNumberFormat="1" applyFont="1" applyBorder="1" applyAlignment="1">
      <alignment horizontal="center" vertical="top" wrapText="1"/>
    </xf>
    <xf numFmtId="165" fontId="5" fillId="0" borderId="0" xfId="0" applyNumberFormat="1" applyFont="1" applyAlignment="1">
      <alignment horizontal="center" vertical="top" wrapText="1"/>
    </xf>
    <xf numFmtId="0" fontId="10" fillId="0" borderId="3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5" fillId="0" borderId="72" xfId="0" applyFont="1" applyBorder="1" applyAlignment="1">
      <alignment horizontal="left" vertical="top" wrapText="1"/>
    </xf>
    <xf numFmtId="165" fontId="5" fillId="4" borderId="0" xfId="0" applyNumberFormat="1" applyFont="1" applyFill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71" xfId="0" applyFont="1" applyBorder="1" applyAlignment="1">
      <alignment horizontal="right" vertical="center" wrapText="1"/>
    </xf>
    <xf numFmtId="164" fontId="3" fillId="4" borderId="87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7" fillId="0" borderId="10" xfId="0" applyFont="1" applyBorder="1" applyAlignment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0" fontId="0" fillId="0" borderId="4" xfId="0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8" fillId="0" borderId="8" xfId="0" quotePrefix="1" applyFont="1" applyBorder="1" applyAlignment="1">
      <alignment horizontal="right" vertical="top" wrapText="1"/>
    </xf>
    <xf numFmtId="0" fontId="18" fillId="0" borderId="0" xfId="0" applyFont="1" applyAlignment="1">
      <alignment horizontal="right" vertical="top" wrapText="1"/>
    </xf>
    <xf numFmtId="165" fontId="5" fillId="4" borderId="117" xfId="0" applyNumberFormat="1" applyFont="1" applyFill="1" applyBorder="1" applyAlignment="1">
      <alignment horizontal="center" vertical="top" wrapText="1"/>
    </xf>
    <xf numFmtId="165" fontId="5" fillId="4" borderId="118" xfId="0" applyNumberFormat="1" applyFont="1" applyFill="1" applyBorder="1" applyAlignment="1">
      <alignment horizontal="center" vertical="top" wrapText="1"/>
    </xf>
    <xf numFmtId="165" fontId="5" fillId="4" borderId="119" xfId="0" applyNumberFormat="1" applyFont="1" applyFill="1" applyBorder="1" applyAlignment="1">
      <alignment horizontal="center" vertical="top" wrapText="1"/>
    </xf>
    <xf numFmtId="0" fontId="3" fillId="4" borderId="120" xfId="0" applyFont="1" applyFill="1" applyBorder="1" applyAlignment="1">
      <alignment horizontal="center" vertical="top" wrapText="1"/>
    </xf>
    <xf numFmtId="0" fontId="3" fillId="4" borderId="121" xfId="0" applyFont="1" applyFill="1" applyBorder="1" applyAlignment="1">
      <alignment horizontal="center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0" borderId="93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165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105" xfId="0" applyFont="1" applyBorder="1" applyAlignment="1">
      <alignment horizontal="right" vertical="center" wrapText="1"/>
    </xf>
    <xf numFmtId="0" fontId="0" fillId="0" borderId="24" xfId="0" applyBorder="1" applyAlignment="1">
      <alignment horizontal="center" vertical="top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5" fontId="3" fillId="0" borderId="11" xfId="0" applyNumberFormat="1" applyFont="1" applyBorder="1" applyAlignment="1">
      <alignment horizontal="left" vertical="center" wrapText="1"/>
    </xf>
    <xf numFmtId="0" fontId="7" fillId="0" borderId="104" xfId="0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44" fontId="6" fillId="6" borderId="26" xfId="2" applyFont="1" applyFill="1" applyBorder="1" applyAlignment="1">
      <alignment horizontal="right" vertical="center" wrapText="1"/>
    </xf>
    <xf numFmtId="44" fontId="6" fillId="6" borderId="27" xfId="2" applyFon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8" xfId="0" applyBorder="1" applyAlignment="1">
      <alignment horizontal="right" vertical="center" wrapText="1"/>
    </xf>
  </cellXfs>
  <cellStyles count="3">
    <cellStyle name="Prozent" xfId="1" builtinId="5"/>
    <cellStyle name="Standard" xfId="0" builtinId="0"/>
    <cellStyle name="Währung" xfId="2" builtinId="4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QC-02905\Ma&#223;nahmenzulassung\2020\2020-10-02%20_Kalkulationen%20TQCe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&amp; 13 Ref_C1_C1E"/>
      <sheetName val="2. &amp; 14 CmB"/>
      <sheetName val="3. &amp; 15 Ref._C_CE"/>
      <sheetName val="4.&amp; 16 BGQ LKW"/>
      <sheetName val="5 &amp; 17 bGQ_U Bus-LKW"/>
      <sheetName val="6._&amp; 18 WB 5T LKW"/>
      <sheetName val="7. &amp; 19 Ref._ADR Basis"/>
      <sheetName val="8. &amp; 20 ADR Tank"/>
      <sheetName val="9. &amp; 21 Gabelstapler"/>
      <sheetName val="10. &amp; 22 Ref_Perfekion LKW"/>
      <sheetName val="11. Ladungsicherung"/>
      <sheetName val="12.&amp; 23 C1"/>
      <sheetName val="24 &amp; 33. Ref. BGQ BUS"/>
      <sheetName val="25 &amp; 34_Ref._FS D B&lt;2 Jahre"/>
      <sheetName val="26_&amp; 35 FS D B&gt;2 Jahre"/>
      <sheetName val="27_&amp; 36 Ref_FS D C&lt;2 Jahre "/>
      <sheetName val="28&amp;37 FS D C&gt;2 Jahre "/>
      <sheetName val="29&amp;38_FS DE"/>
      <sheetName val="30 &amp; 39 bGQ_U LKW-Bus"/>
      <sheetName val="31. &amp; 40 WB5 BUS"/>
      <sheetName val="32 Perfekion BUS"/>
      <sheetName val="41. Botenfahrer"/>
      <sheetName val="Variablen"/>
      <sheetName val="Tabelle1"/>
      <sheetName val="Gemeinkos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topLeftCell="A133" zoomScale="130" zoomScaleNormal="130" zoomScaleSheetLayoutView="110" zoomScalePageLayoutView="90" workbookViewId="0">
      <selection activeCell="K98" sqref="K98"/>
    </sheetView>
  </sheetViews>
  <sheetFormatPr baseColWidth="10" defaultColWidth="8.83203125" defaultRowHeight="12.75" x14ac:dyDescent="0.2"/>
  <cols>
    <col min="1" max="1" width="6.83203125" customWidth="1"/>
    <col min="2" max="2" width="8" customWidth="1"/>
    <col min="3" max="3" width="10.1640625" customWidth="1"/>
    <col min="4" max="4" width="3.1640625" customWidth="1"/>
    <col min="5" max="5" width="4.1640625" customWidth="1"/>
    <col min="6" max="6" width="10.5" style="5" customWidth="1"/>
    <col min="7" max="7" width="7.33203125" customWidth="1"/>
    <col min="8" max="9" width="6.6640625" customWidth="1"/>
    <col min="10" max="10" width="12" customWidth="1"/>
    <col min="11" max="11" width="12.83203125" customWidth="1"/>
    <col min="12" max="12" width="6.5" customWidth="1"/>
    <col min="13" max="13" width="23.5" style="135" customWidth="1"/>
    <col min="14" max="14" width="16.5" style="29" hidden="1" customWidth="1"/>
    <col min="15" max="15" width="8.83203125" hidden="1" customWidth="1"/>
    <col min="16" max="16" width="9.1640625" bestFit="1" customWidth="1"/>
  </cols>
  <sheetData>
    <row r="1" spans="1:14" ht="13.15" customHeight="1" x14ac:dyDescent="0.2">
      <c r="A1" s="329" t="s">
        <v>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</row>
    <row r="2" spans="1:14" ht="6" customHeight="1" x14ac:dyDescent="0.2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14" ht="27.6" customHeight="1" x14ac:dyDescent="0.2">
      <c r="A3" s="339" t="s">
        <v>53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N3" s="30"/>
    </row>
    <row r="4" spans="1:14" ht="10.15" customHeight="1" x14ac:dyDescent="0.2">
      <c r="A4" s="309"/>
      <c r="B4" s="309"/>
      <c r="C4" s="309"/>
      <c r="D4" s="309"/>
      <c r="E4" s="309"/>
      <c r="F4" s="309"/>
      <c r="G4" s="309"/>
      <c r="H4" s="105"/>
    </row>
    <row r="5" spans="1:14" ht="34.9" customHeight="1" x14ac:dyDescent="0.2">
      <c r="A5" s="339" t="s">
        <v>51</v>
      </c>
      <c r="B5" s="339"/>
      <c r="C5" s="339"/>
      <c r="D5" s="339"/>
      <c r="E5" s="339"/>
      <c r="F5" s="339"/>
      <c r="G5" s="340" t="s">
        <v>8</v>
      </c>
      <c r="H5" s="340"/>
      <c r="I5" s="340"/>
      <c r="J5" s="340"/>
      <c r="K5" s="336"/>
      <c r="L5" s="336"/>
      <c r="M5" s="326" t="s">
        <v>100</v>
      </c>
    </row>
    <row r="6" spans="1:14" ht="10.15" customHeight="1" thickBot="1" x14ac:dyDescent="0.25">
      <c r="A6" s="22"/>
      <c r="B6" s="22"/>
      <c r="C6" s="22"/>
      <c r="D6" s="22"/>
      <c r="M6" s="326"/>
    </row>
    <row r="7" spans="1:14" ht="27.75" customHeight="1" x14ac:dyDescent="0.2">
      <c r="A7" s="342" t="s">
        <v>95</v>
      </c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4"/>
    </row>
    <row r="8" spans="1:14" ht="17.25" customHeight="1" x14ac:dyDescent="0.15">
      <c r="A8" s="299"/>
      <c r="B8" s="300"/>
      <c r="C8" s="300"/>
      <c r="D8" s="300"/>
      <c r="E8" s="300"/>
      <c r="F8" s="300"/>
      <c r="G8" s="298" t="s">
        <v>23</v>
      </c>
      <c r="H8" s="298" t="s">
        <v>82</v>
      </c>
      <c r="I8" s="298"/>
      <c r="J8" s="298" t="s">
        <v>85</v>
      </c>
      <c r="K8" s="301" t="s">
        <v>87</v>
      </c>
      <c r="L8" s="28"/>
      <c r="N8" s="107"/>
    </row>
    <row r="9" spans="1:14" ht="21" customHeight="1" thickBot="1" x14ac:dyDescent="0.2">
      <c r="A9" s="299"/>
      <c r="B9" s="300"/>
      <c r="C9" s="300"/>
      <c r="D9" s="300"/>
      <c r="E9" s="300"/>
      <c r="F9" s="300"/>
      <c r="G9" s="298"/>
      <c r="H9" s="113" t="s">
        <v>84</v>
      </c>
      <c r="I9" s="114" t="s">
        <v>83</v>
      </c>
      <c r="J9" s="298"/>
      <c r="K9" s="301"/>
      <c r="L9" s="28"/>
      <c r="M9" s="230" t="s">
        <v>99</v>
      </c>
      <c r="N9" s="6"/>
    </row>
    <row r="10" spans="1:14" ht="15" customHeight="1" x14ac:dyDescent="0.2">
      <c r="A10" s="337" t="s">
        <v>58</v>
      </c>
      <c r="B10" s="338"/>
      <c r="C10" s="338"/>
      <c r="D10" s="338"/>
      <c r="E10" s="338"/>
      <c r="F10" s="5" t="s">
        <v>3</v>
      </c>
      <c r="G10" s="116">
        <v>2</v>
      </c>
      <c r="H10" s="117">
        <v>0</v>
      </c>
      <c r="I10" s="118">
        <v>0</v>
      </c>
      <c r="J10" s="128">
        <f>H10/4.333</f>
        <v>0</v>
      </c>
      <c r="K10" s="129" t="e">
        <f>$G$10/$I$10</f>
        <v>#DIV/0!</v>
      </c>
      <c r="L10" s="28"/>
      <c r="M10" s="230"/>
      <c r="N10" s="6"/>
    </row>
    <row r="11" spans="1:14" ht="14.45" customHeight="1" thickBot="1" x14ac:dyDescent="0.25">
      <c r="A11" s="231" t="s">
        <v>57</v>
      </c>
      <c r="B11" s="232"/>
      <c r="C11" s="232"/>
      <c r="D11" s="232"/>
      <c r="E11" s="232"/>
      <c r="F11" s="5" t="s">
        <v>3</v>
      </c>
      <c r="G11" s="119">
        <v>2</v>
      </c>
      <c r="H11" s="120">
        <v>0</v>
      </c>
      <c r="I11" s="121">
        <v>0</v>
      </c>
      <c r="J11" s="130">
        <f>H11/4.333</f>
        <v>0</v>
      </c>
      <c r="K11" s="131" t="e">
        <f>$G$11/$I$11</f>
        <v>#DIV/0!</v>
      </c>
      <c r="L11" s="28"/>
      <c r="M11" s="230"/>
      <c r="N11" s="6"/>
    </row>
    <row r="12" spans="1:14" ht="14.45" customHeight="1" thickBot="1" x14ac:dyDescent="0.25">
      <c r="A12" s="231"/>
      <c r="B12" s="232"/>
      <c r="C12" s="232"/>
      <c r="D12" s="232"/>
      <c r="E12" s="232"/>
      <c r="F12" s="108" t="s">
        <v>86</v>
      </c>
      <c r="G12" s="122">
        <f>$G$10+$G$11</f>
        <v>4</v>
      </c>
      <c r="H12" s="123">
        <f>SUM($H$10:$H$11)</f>
        <v>0</v>
      </c>
      <c r="I12" s="123">
        <f>SUM($I$10:$I$11)</f>
        <v>0</v>
      </c>
      <c r="J12" s="132">
        <f>H12/4.333</f>
        <v>0</v>
      </c>
      <c r="K12" s="51"/>
      <c r="L12" s="28"/>
      <c r="M12" s="230"/>
    </row>
    <row r="13" spans="1:14" ht="14.45" customHeight="1" thickBot="1" x14ac:dyDescent="0.25">
      <c r="A13" s="231" t="s">
        <v>62</v>
      </c>
      <c r="B13" s="232"/>
      <c r="C13" s="232"/>
      <c r="D13" s="232"/>
      <c r="E13" s="232"/>
      <c r="F13" s="5" t="s">
        <v>3</v>
      </c>
      <c r="G13" s="124">
        <v>0</v>
      </c>
      <c r="H13" s="125">
        <v>0</v>
      </c>
      <c r="I13" s="126">
        <v>0</v>
      </c>
      <c r="J13" s="133">
        <f>H13/4.333</f>
        <v>0</v>
      </c>
      <c r="K13" s="134" t="e">
        <f>$G$13/$I$13</f>
        <v>#DIV/0!</v>
      </c>
      <c r="L13" s="28"/>
    </row>
    <row r="14" spans="1:14" ht="14.45" customHeight="1" x14ac:dyDescent="0.2">
      <c r="A14" s="231" t="s">
        <v>4</v>
      </c>
      <c r="B14" s="232"/>
      <c r="C14" s="232"/>
      <c r="D14" s="232"/>
      <c r="E14" s="232"/>
      <c r="F14" s="5" t="s">
        <v>6</v>
      </c>
      <c r="G14" s="122">
        <f>$G$12+$G$13</f>
        <v>4</v>
      </c>
      <c r="H14" s="115">
        <f>$H$12+$H$13</f>
        <v>0</v>
      </c>
      <c r="I14" s="115">
        <f>I$12+$I$13</f>
        <v>0</v>
      </c>
      <c r="J14" s="127">
        <f>H14/4.333</f>
        <v>0</v>
      </c>
      <c r="L14" s="28"/>
    </row>
    <row r="15" spans="1:14" ht="4.1500000000000004" customHeight="1" thickBot="1" x14ac:dyDescent="0.25">
      <c r="A15" s="317"/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L15" s="28"/>
    </row>
    <row r="16" spans="1:14" s="155" customFormat="1" ht="14.45" customHeight="1" thickTop="1" thickBot="1" x14ac:dyDescent="0.25">
      <c r="A16" s="322"/>
      <c r="B16" s="323"/>
      <c r="C16" s="323"/>
      <c r="D16" s="323"/>
      <c r="E16" s="323"/>
      <c r="F16" s="150"/>
      <c r="G16" s="324" t="s">
        <v>109</v>
      </c>
      <c r="H16" s="325"/>
      <c r="I16" s="325"/>
      <c r="J16" s="158">
        <v>0</v>
      </c>
      <c r="K16" s="152"/>
      <c r="L16" s="44"/>
      <c r="M16" s="153"/>
      <c r="N16" s="154"/>
    </row>
    <row r="17" spans="1:14" s="155" customFormat="1" ht="14.45" customHeight="1" thickBot="1" x14ac:dyDescent="0.25">
      <c r="A17" s="322"/>
      <c r="B17" s="323"/>
      <c r="C17" s="323"/>
      <c r="D17" s="323"/>
      <c r="E17" s="323"/>
      <c r="F17" s="150"/>
      <c r="G17" s="404" t="s">
        <v>110</v>
      </c>
      <c r="H17" s="405"/>
      <c r="I17" s="405"/>
      <c r="J17" s="156">
        <f>K125</f>
        <v>0</v>
      </c>
      <c r="K17" s="157"/>
      <c r="L17" s="44"/>
      <c r="M17" s="153"/>
      <c r="N17" s="154"/>
    </row>
    <row r="18" spans="1:14" s="155" customFormat="1" ht="14.45" customHeight="1" thickBot="1" x14ac:dyDescent="0.25">
      <c r="A18" s="322"/>
      <c r="B18" s="323"/>
      <c r="C18" s="323"/>
      <c r="D18" s="323"/>
      <c r="E18" s="323"/>
      <c r="F18" s="150"/>
      <c r="G18" s="404" t="s">
        <v>50</v>
      </c>
      <c r="H18" s="405"/>
      <c r="I18" s="405"/>
      <c r="J18" s="156">
        <f>K127</f>
        <v>0</v>
      </c>
      <c r="K18" s="157"/>
      <c r="L18" s="44"/>
      <c r="M18" s="153"/>
      <c r="N18" s="154"/>
    </row>
    <row r="19" spans="1:14" ht="14.45" customHeight="1" thickBot="1" x14ac:dyDescent="0.25">
      <c r="A19" s="315" t="s">
        <v>63</v>
      </c>
      <c r="B19" s="316"/>
      <c r="C19" s="316"/>
      <c r="D19" s="316"/>
      <c r="E19" s="316"/>
      <c r="F19" s="32"/>
      <c r="G19" s="314" t="s">
        <v>7</v>
      </c>
      <c r="H19" s="314"/>
      <c r="I19" s="314"/>
      <c r="J19" s="43">
        <v>12</v>
      </c>
      <c r="K19" s="45"/>
      <c r="L19" s="44"/>
      <c r="M19" s="147"/>
    </row>
    <row r="20" spans="1:14" ht="10.15" customHeight="1" thickBot="1" x14ac:dyDescent="0.25">
      <c r="A20" s="308"/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10"/>
    </row>
    <row r="21" spans="1:14" ht="14.45" customHeight="1" thickBot="1" x14ac:dyDescent="0.25">
      <c r="A21" s="311" t="s">
        <v>65</v>
      </c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3"/>
    </row>
    <row r="22" spans="1:14" ht="3.6" customHeight="1" thickBot="1" x14ac:dyDescent="0.25">
      <c r="A22" s="46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N22" s="31"/>
    </row>
    <row r="23" spans="1:14" ht="13.15" customHeight="1" thickBot="1" x14ac:dyDescent="0.25">
      <c r="A23" s="253" t="s">
        <v>26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5"/>
      <c r="N23" s="31"/>
    </row>
    <row r="24" spans="1:14" ht="13.15" customHeight="1" thickBot="1" x14ac:dyDescent="0.25">
      <c r="A24" s="318" t="s">
        <v>13</v>
      </c>
      <c r="B24" s="319"/>
      <c r="C24" s="319"/>
      <c r="D24" s="18"/>
      <c r="E24" s="15"/>
      <c r="F24" s="7" t="s">
        <v>3</v>
      </c>
      <c r="G24" s="302">
        <v>0</v>
      </c>
      <c r="H24" s="303"/>
      <c r="I24" s="4"/>
      <c r="J24" s="88">
        <v>0</v>
      </c>
      <c r="K24" s="65">
        <f>$G$24*$J$24</f>
        <v>0</v>
      </c>
      <c r="L24" s="10"/>
      <c r="N24" s="31"/>
    </row>
    <row r="25" spans="1:14" ht="13.9" customHeight="1" thickBot="1" x14ac:dyDescent="0.25">
      <c r="A25" s="413"/>
      <c r="B25" s="414"/>
      <c r="C25" s="415"/>
      <c r="D25" s="12"/>
      <c r="E25" s="12"/>
      <c r="F25" s="13" t="s">
        <v>3</v>
      </c>
      <c r="G25" s="304">
        <v>0</v>
      </c>
      <c r="H25" s="305"/>
      <c r="I25" s="14"/>
      <c r="J25" s="110">
        <v>0</v>
      </c>
      <c r="K25" s="109">
        <f>$G$25*$J$25</f>
        <v>0</v>
      </c>
      <c r="L25" s="11"/>
      <c r="N25" s="31"/>
    </row>
    <row r="26" spans="1:14" ht="3.6" customHeight="1" thickBot="1" x14ac:dyDescent="0.25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N26" s="31"/>
    </row>
    <row r="27" spans="1:14" ht="13.5" customHeight="1" x14ac:dyDescent="0.2">
      <c r="A27" s="253" t="s">
        <v>27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5"/>
      <c r="M27" s="382" t="s">
        <v>102</v>
      </c>
    </row>
    <row r="28" spans="1:14" ht="22.9" customHeight="1" thickBot="1" x14ac:dyDescent="0.25">
      <c r="A28" s="320"/>
      <c r="B28" s="321"/>
      <c r="C28" s="321"/>
      <c r="D28" s="321"/>
      <c r="E28" s="321"/>
      <c r="F28" s="321"/>
      <c r="G28" s="321"/>
      <c r="H28" s="321"/>
      <c r="I28" s="321"/>
      <c r="J28" s="78" t="s">
        <v>9</v>
      </c>
      <c r="K28" s="9" t="s">
        <v>0</v>
      </c>
      <c r="L28" s="19"/>
      <c r="M28" s="382"/>
    </row>
    <row r="29" spans="1:14" ht="27.75" customHeight="1" x14ac:dyDescent="0.2">
      <c r="A29" s="231" t="s">
        <v>107</v>
      </c>
      <c r="B29" s="232"/>
      <c r="C29" s="232"/>
      <c r="D29" s="232"/>
      <c r="E29" s="232"/>
      <c r="F29" s="7" t="s">
        <v>5</v>
      </c>
      <c r="G29" s="302">
        <v>0</v>
      </c>
      <c r="H29" s="303"/>
      <c r="I29" s="4"/>
      <c r="J29" s="87">
        <v>0</v>
      </c>
      <c r="K29" s="65">
        <f>J29*G29</f>
        <v>0</v>
      </c>
      <c r="L29" s="20"/>
      <c r="M29" s="382"/>
    </row>
    <row r="30" spans="1:14" ht="15" customHeight="1" x14ac:dyDescent="0.2">
      <c r="A30" s="231" t="s">
        <v>108</v>
      </c>
      <c r="B30" s="232"/>
      <c r="C30" s="232"/>
      <c r="D30" s="232"/>
      <c r="E30" s="232"/>
      <c r="F30" s="7" t="s">
        <v>5</v>
      </c>
      <c r="G30" s="306">
        <v>0</v>
      </c>
      <c r="H30" s="307"/>
      <c r="I30" s="4"/>
      <c r="J30" s="88">
        <v>0</v>
      </c>
      <c r="K30" s="65">
        <f>J30*G30</f>
        <v>0</v>
      </c>
      <c r="L30" s="20"/>
      <c r="M30" s="382" t="s">
        <v>155</v>
      </c>
      <c r="N30" s="31"/>
    </row>
    <row r="31" spans="1:14" ht="15" customHeight="1" x14ac:dyDescent="0.2">
      <c r="A31" s="231"/>
      <c r="B31" s="232"/>
      <c r="C31" s="232"/>
      <c r="D31" s="232"/>
      <c r="E31" s="232"/>
      <c r="F31" s="7" t="s">
        <v>5</v>
      </c>
      <c r="G31" s="306">
        <v>0</v>
      </c>
      <c r="H31" s="307"/>
      <c r="I31" s="4"/>
      <c r="J31" s="88">
        <v>0</v>
      </c>
      <c r="K31" s="65">
        <f>J31*G31</f>
        <v>0</v>
      </c>
      <c r="L31" s="20"/>
      <c r="M31" s="382"/>
      <c r="N31" s="31"/>
    </row>
    <row r="32" spans="1:14" ht="15" customHeight="1" x14ac:dyDescent="0.2">
      <c r="A32" s="231"/>
      <c r="B32" s="232"/>
      <c r="C32" s="232"/>
      <c r="D32" s="232"/>
      <c r="E32" s="232"/>
      <c r="F32" s="7" t="s">
        <v>5</v>
      </c>
      <c r="G32" s="306">
        <v>0</v>
      </c>
      <c r="H32" s="307"/>
      <c r="I32" s="4"/>
      <c r="J32" s="88">
        <v>0</v>
      </c>
      <c r="K32" s="65">
        <f t="shared" ref="K32" si="0">J32*G32</f>
        <v>0</v>
      </c>
      <c r="L32" s="20"/>
      <c r="M32" s="382"/>
      <c r="N32" s="31"/>
    </row>
    <row r="33" spans="1:14" ht="24" customHeight="1" x14ac:dyDescent="0.2">
      <c r="A33" s="231" t="s">
        <v>52</v>
      </c>
      <c r="B33" s="232"/>
      <c r="C33" s="232"/>
      <c r="D33" s="232"/>
      <c r="E33" s="232"/>
      <c r="F33" s="7" t="s">
        <v>5</v>
      </c>
      <c r="G33" s="306">
        <v>0</v>
      </c>
      <c r="H33" s="307"/>
      <c r="I33" s="4"/>
      <c r="J33" s="88">
        <v>0</v>
      </c>
      <c r="K33" s="65">
        <f>J33*G33</f>
        <v>0</v>
      </c>
      <c r="L33" s="20"/>
    </row>
    <row r="34" spans="1:14" ht="24" customHeight="1" thickBot="1" x14ac:dyDescent="0.25">
      <c r="A34" s="231" t="s">
        <v>119</v>
      </c>
      <c r="B34" s="232"/>
      <c r="C34" s="232"/>
      <c r="D34" s="232"/>
      <c r="E34" s="232"/>
      <c r="F34" s="7" t="s">
        <v>5</v>
      </c>
      <c r="G34" s="304">
        <v>0</v>
      </c>
      <c r="H34" s="305"/>
      <c r="I34" s="4"/>
      <c r="J34" s="89">
        <v>0</v>
      </c>
      <c r="K34" s="65">
        <f t="shared" ref="K34" si="1">J34*G34</f>
        <v>0</v>
      </c>
      <c r="L34" s="20"/>
    </row>
    <row r="35" spans="1:14" ht="12" customHeight="1" thickBot="1" x14ac:dyDescent="0.25">
      <c r="A35" s="245" t="s">
        <v>33</v>
      </c>
      <c r="B35" s="246"/>
      <c r="C35" s="246"/>
      <c r="D35" s="246"/>
      <c r="E35" s="246"/>
      <c r="F35" s="246"/>
      <c r="G35" s="378">
        <f>SUM(G29:G34)</f>
        <v>0</v>
      </c>
      <c r="H35" s="378"/>
      <c r="I35" s="236"/>
      <c r="J35" s="236"/>
      <c r="K35" s="244"/>
      <c r="L35" s="20"/>
    </row>
    <row r="36" spans="1:14" ht="31.5" customHeight="1" thickBot="1" x14ac:dyDescent="0.25">
      <c r="A36" s="231" t="s">
        <v>28</v>
      </c>
      <c r="B36" s="232"/>
      <c r="C36" s="232"/>
      <c r="D36" s="232"/>
      <c r="E36" s="232"/>
      <c r="F36" s="7"/>
      <c r="G36" s="249">
        <v>0</v>
      </c>
      <c r="H36" s="250"/>
      <c r="I36" s="56" t="e">
        <f>$G$36/$G$35</f>
        <v>#DIV/0!</v>
      </c>
      <c r="J36" s="79">
        <v>0</v>
      </c>
      <c r="K36" s="65">
        <f>J36*G36</f>
        <v>0</v>
      </c>
      <c r="L36" s="20"/>
      <c r="M36" s="293" t="s">
        <v>154</v>
      </c>
    </row>
    <row r="37" spans="1:14" ht="14.1" customHeight="1" x14ac:dyDescent="0.2">
      <c r="A37" s="269"/>
      <c r="B37" s="270"/>
      <c r="C37" s="270"/>
      <c r="D37" s="270"/>
      <c r="E37" s="270"/>
      <c r="F37" s="270"/>
      <c r="G37" s="271" t="s">
        <v>106</v>
      </c>
      <c r="H37" s="271"/>
      <c r="I37" s="271"/>
      <c r="J37" s="271"/>
      <c r="K37" s="145" t="e">
        <f>K38/G35</f>
        <v>#DIV/0!</v>
      </c>
      <c r="L37" s="20"/>
      <c r="M37" s="406"/>
      <c r="N37" s="144"/>
    </row>
    <row r="38" spans="1:14" ht="15.6" customHeight="1" thickBot="1" x14ac:dyDescent="0.25">
      <c r="A38" s="333" t="s">
        <v>1</v>
      </c>
      <c r="B38" s="334"/>
      <c r="C38" s="334"/>
      <c r="D38" s="334"/>
      <c r="E38" s="334"/>
      <c r="F38" s="334"/>
      <c r="G38" s="52"/>
      <c r="H38" s="52"/>
      <c r="I38" s="49"/>
      <c r="J38" s="50"/>
      <c r="K38" s="27">
        <f>SUM(K29:K36)</f>
        <v>0</v>
      </c>
      <c r="L38" s="21" t="e">
        <f>$K$38/$K$123</f>
        <v>#DIV/0!</v>
      </c>
    </row>
    <row r="39" spans="1:14" ht="3.6" customHeight="1" thickBot="1" x14ac:dyDescent="0.25">
      <c r="A39" s="46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N39" s="31"/>
    </row>
    <row r="40" spans="1:14" ht="12" customHeight="1" thickBot="1" x14ac:dyDescent="0.25">
      <c r="A40" s="253" t="s">
        <v>74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5"/>
    </row>
    <row r="41" spans="1:14" ht="15.6" customHeight="1" thickBot="1" x14ac:dyDescent="0.25">
      <c r="A41" s="237" t="s">
        <v>67</v>
      </c>
      <c r="B41" s="238"/>
      <c r="C41" s="238"/>
      <c r="D41" s="238"/>
      <c r="E41" s="238"/>
      <c r="F41" s="238"/>
      <c r="G41" s="249">
        <v>0</v>
      </c>
      <c r="H41" s="250"/>
      <c r="I41" s="236"/>
      <c r="J41" s="236"/>
      <c r="K41" s="236"/>
      <c r="L41" s="25"/>
      <c r="N41" s="31"/>
    </row>
    <row r="42" spans="1:14" ht="18" customHeight="1" x14ac:dyDescent="0.2">
      <c r="A42" s="237" t="s">
        <v>42</v>
      </c>
      <c r="B42" s="238"/>
      <c r="C42" s="238"/>
      <c r="D42" s="238"/>
      <c r="E42" s="238"/>
      <c r="F42" s="238"/>
      <c r="G42" s="278">
        <f>$G$41*$J$19</f>
        <v>0</v>
      </c>
      <c r="H42" s="278"/>
      <c r="I42" s="73"/>
      <c r="J42" s="96" t="s">
        <v>75</v>
      </c>
      <c r="K42" s="97" t="e">
        <f>G41/J13</f>
        <v>#DIV/0!</v>
      </c>
      <c r="L42" s="25"/>
      <c r="N42" s="31"/>
    </row>
    <row r="43" spans="1:14" ht="9.75" customHeight="1" x14ac:dyDescent="0.2">
      <c r="A43" s="256" t="s">
        <v>68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"/>
      <c r="N43" s="74"/>
    </row>
    <row r="44" spans="1:14" ht="14.25" customHeight="1" thickBot="1" x14ac:dyDescent="0.25">
      <c r="A44" s="267" t="s">
        <v>70</v>
      </c>
      <c r="B44" s="268"/>
      <c r="C44" s="268"/>
      <c r="D44" s="268"/>
      <c r="E44" s="345"/>
      <c r="F44" s="345"/>
      <c r="G44" s="345"/>
      <c r="H44" s="345"/>
      <c r="I44" s="345"/>
      <c r="J44" s="276" t="s">
        <v>69</v>
      </c>
      <c r="K44" s="276"/>
      <c r="L44" s="25"/>
      <c r="N44" s="68"/>
    </row>
    <row r="45" spans="1:14" ht="15.6" customHeight="1" thickBot="1" x14ac:dyDescent="0.25">
      <c r="A45" s="76"/>
      <c r="B45" s="379">
        <v>0</v>
      </c>
      <c r="C45" s="380"/>
      <c r="D45" s="381"/>
      <c r="E45" s="238" t="s">
        <v>98</v>
      </c>
      <c r="F45" s="238"/>
      <c r="G45" s="279">
        <f>$B$45*G42</f>
        <v>0</v>
      </c>
      <c r="H45" s="280"/>
      <c r="I45" s="4"/>
      <c r="J45" s="79">
        <v>0</v>
      </c>
      <c r="K45" s="65">
        <f>$G$45*$J$45</f>
        <v>0</v>
      </c>
      <c r="L45" s="25"/>
      <c r="N45" s="31"/>
    </row>
    <row r="46" spans="1:14" ht="11.25" customHeight="1" x14ac:dyDescent="0.2">
      <c r="A46" s="256" t="s">
        <v>72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"/>
      <c r="N46" s="74"/>
    </row>
    <row r="47" spans="1:14" ht="17.25" customHeight="1" thickBot="1" x14ac:dyDescent="0.25">
      <c r="A47" s="267" t="s">
        <v>73</v>
      </c>
      <c r="B47" s="268"/>
      <c r="C47" s="268"/>
      <c r="D47" s="268"/>
      <c r="E47" s="248"/>
      <c r="F47" s="248"/>
      <c r="G47" s="248"/>
      <c r="H47" s="248"/>
      <c r="I47" s="248"/>
      <c r="J47" s="276" t="s">
        <v>71</v>
      </c>
      <c r="K47" s="276"/>
      <c r="L47" s="25"/>
    </row>
    <row r="48" spans="1:14" ht="14.45" customHeight="1" thickBot="1" x14ac:dyDescent="0.25">
      <c r="A48" s="77"/>
      <c r="B48" s="392">
        <v>0</v>
      </c>
      <c r="C48" s="393"/>
      <c r="D48" s="394"/>
      <c r="E48" s="26"/>
      <c r="F48" s="327" t="s">
        <v>41</v>
      </c>
      <c r="G48" s="327"/>
      <c r="H48" s="327"/>
      <c r="I48" s="328"/>
      <c r="J48" s="79">
        <v>0</v>
      </c>
      <c r="K48" s="40">
        <f>$G$42*$J$48</f>
        <v>0</v>
      </c>
      <c r="L48" s="21" t="e">
        <f>($K$45+$K$48)/$K$123</f>
        <v>#DIV/0!</v>
      </c>
    </row>
    <row r="49" spans="1:16" ht="3.6" customHeight="1" thickBot="1" x14ac:dyDescent="0.25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N49" s="31"/>
    </row>
    <row r="50" spans="1:16" ht="32.450000000000003" customHeight="1" x14ac:dyDescent="0.2">
      <c r="A50" s="253" t="s">
        <v>92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5"/>
    </row>
    <row r="51" spans="1:16" ht="39.6" customHeight="1" thickBot="1" x14ac:dyDescent="0.25">
      <c r="A51" s="247"/>
      <c r="B51" s="248"/>
      <c r="C51" s="248"/>
      <c r="D51" s="248"/>
      <c r="E51" s="248"/>
      <c r="F51" s="70" t="s">
        <v>54</v>
      </c>
      <c r="G51" s="281" t="s">
        <v>55</v>
      </c>
      <c r="H51" s="281"/>
      <c r="I51" s="71" t="s">
        <v>56</v>
      </c>
      <c r="J51" s="71" t="s">
        <v>76</v>
      </c>
      <c r="K51" s="48" t="s">
        <v>50</v>
      </c>
      <c r="L51" s="19"/>
      <c r="M51" s="230" t="s">
        <v>94</v>
      </c>
    </row>
    <row r="52" spans="1:16" ht="14.45" customHeight="1" x14ac:dyDescent="0.2">
      <c r="A52" s="397" t="s">
        <v>34</v>
      </c>
      <c r="B52" s="398"/>
      <c r="C52" s="398"/>
      <c r="D52" s="398"/>
      <c r="E52" s="15"/>
      <c r="F52" s="111">
        <v>0</v>
      </c>
      <c r="G52" s="282">
        <v>0</v>
      </c>
      <c r="H52" s="283"/>
      <c r="I52" s="80" t="e">
        <f>F52/$I$14</f>
        <v>#DIV/0!</v>
      </c>
      <c r="J52" s="24">
        <f>$F$52/$G$14</f>
        <v>0</v>
      </c>
      <c r="K52" s="38">
        <f>$G$52*$F$52</f>
        <v>0</v>
      </c>
      <c r="L52" s="10"/>
      <c r="M52" s="230"/>
    </row>
    <row r="53" spans="1:16" ht="14.1" customHeight="1" thickBot="1" x14ac:dyDescent="0.25">
      <c r="A53" s="274"/>
      <c r="B53" s="275"/>
      <c r="C53" s="275"/>
      <c r="D53" s="275"/>
      <c r="E53" s="15"/>
      <c r="F53" s="112">
        <v>0</v>
      </c>
      <c r="G53" s="251">
        <v>0</v>
      </c>
      <c r="H53" s="252"/>
      <c r="I53" s="80" t="e">
        <f>F53/$I$14</f>
        <v>#DIV/0!</v>
      </c>
      <c r="J53" s="24">
        <f>$F$53/$G$14</f>
        <v>0</v>
      </c>
      <c r="K53" s="38">
        <f>G53*F53</f>
        <v>0</v>
      </c>
      <c r="L53" s="16"/>
    </row>
    <row r="54" spans="1:16" ht="14.1" customHeight="1" x14ac:dyDescent="0.2">
      <c r="A54" s="272"/>
      <c r="B54" s="273"/>
      <c r="C54" s="273"/>
      <c r="D54" s="273"/>
      <c r="E54" s="273"/>
      <c r="F54" s="273"/>
      <c r="G54" s="271" t="s">
        <v>35</v>
      </c>
      <c r="H54" s="271"/>
      <c r="I54" s="399"/>
      <c r="J54" s="399"/>
      <c r="K54" s="53">
        <f>$K$55/$J$19/$G$12</f>
        <v>0</v>
      </c>
      <c r="L54" s="10"/>
      <c r="N54" s="31"/>
    </row>
    <row r="55" spans="1:16" ht="14.1" customHeight="1" thickBot="1" x14ac:dyDescent="0.25">
      <c r="A55" s="333" t="s">
        <v>1</v>
      </c>
      <c r="B55" s="334"/>
      <c r="C55" s="334"/>
      <c r="D55" s="334"/>
      <c r="E55" s="334"/>
      <c r="F55" s="334"/>
      <c r="G55" s="334"/>
      <c r="H55" s="334"/>
      <c r="I55" s="334"/>
      <c r="J55" s="335"/>
      <c r="K55" s="27">
        <f>SUM($K$52:$K$53)</f>
        <v>0</v>
      </c>
      <c r="L55" s="21" t="e">
        <f>$K$55/$K$123</f>
        <v>#DIV/0!</v>
      </c>
    </row>
    <row r="56" spans="1:16" ht="6" customHeight="1" thickBot="1" x14ac:dyDescent="0.25">
      <c r="A56" s="264"/>
      <c r="B56" s="264"/>
      <c r="C56" s="264"/>
      <c r="D56" s="264"/>
      <c r="E56" s="264"/>
      <c r="F56" s="264"/>
      <c r="G56" s="264"/>
      <c r="H56" s="264"/>
      <c r="I56" s="264"/>
      <c r="J56" s="264"/>
      <c r="K56" s="264"/>
      <c r="L56" s="264"/>
    </row>
    <row r="57" spans="1:16" ht="30.6" customHeight="1" x14ac:dyDescent="0.2">
      <c r="A57" s="253" t="s">
        <v>81</v>
      </c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5"/>
    </row>
    <row r="58" spans="1:16" ht="10.5" customHeight="1" x14ac:dyDescent="0.15">
      <c r="A58" s="57"/>
      <c r="B58" s="58"/>
      <c r="C58" s="58"/>
      <c r="D58" s="58"/>
      <c r="E58" s="58"/>
      <c r="F58" s="143" t="s">
        <v>3</v>
      </c>
      <c r="G58" s="396" t="s">
        <v>93</v>
      </c>
      <c r="H58" s="396"/>
      <c r="I58" s="396"/>
      <c r="J58" s="143" t="s">
        <v>48</v>
      </c>
      <c r="K58" s="63"/>
      <c r="L58" s="10"/>
      <c r="N58" s="31"/>
    </row>
    <row r="59" spans="1:16" ht="10.5" customHeight="1" thickBot="1" x14ac:dyDescent="0.2">
      <c r="A59" s="57"/>
      <c r="B59" s="58"/>
      <c r="C59" s="58"/>
      <c r="D59" s="58"/>
      <c r="E59" s="58"/>
      <c r="F59" s="401" t="s">
        <v>47</v>
      </c>
      <c r="G59" s="402"/>
      <c r="H59" s="402"/>
      <c r="I59" s="403"/>
      <c r="J59" s="69"/>
      <c r="K59" s="69"/>
      <c r="L59" s="10"/>
      <c r="M59" s="230" t="s">
        <v>101</v>
      </c>
      <c r="N59" s="31"/>
    </row>
    <row r="60" spans="1:16" ht="23.25" customHeight="1" x14ac:dyDescent="0.2">
      <c r="A60" s="231" t="s">
        <v>30</v>
      </c>
      <c r="B60" s="232"/>
      <c r="C60" s="232"/>
      <c r="D60" s="232"/>
      <c r="E60" s="232"/>
      <c r="F60" s="81"/>
      <c r="G60" s="395"/>
      <c r="H60" s="395"/>
      <c r="I60" s="395"/>
      <c r="J60" s="82">
        <v>0</v>
      </c>
      <c r="K60" s="65">
        <f>IF(F60="",1,F60)*IF(G60="",1,G60)*IF(J60="",1,J60)</f>
        <v>0</v>
      </c>
      <c r="L60" s="10"/>
      <c r="M60" s="230"/>
    </row>
    <row r="61" spans="1:16" ht="15" customHeight="1" x14ac:dyDescent="0.2">
      <c r="A61" s="231" t="s">
        <v>29</v>
      </c>
      <c r="B61" s="232"/>
      <c r="C61" s="232"/>
      <c r="D61" s="232"/>
      <c r="E61" s="232"/>
      <c r="F61" s="83"/>
      <c r="G61" s="400"/>
      <c r="H61" s="400"/>
      <c r="I61" s="400"/>
      <c r="J61" s="84">
        <v>0</v>
      </c>
      <c r="K61" s="65">
        <f>IF(F61="",1,F61)*IF(G61="",1,G61)*IF(J61="",1,J61)</f>
        <v>0</v>
      </c>
      <c r="L61" s="10"/>
      <c r="P61" s="62"/>
    </row>
    <row r="62" spans="1:16" ht="15" customHeight="1" x14ac:dyDescent="0.2">
      <c r="A62" s="231" t="s">
        <v>31</v>
      </c>
      <c r="B62" s="232"/>
      <c r="C62" s="232"/>
      <c r="D62" s="232"/>
      <c r="E62" s="232"/>
      <c r="F62" s="83"/>
      <c r="G62" s="400"/>
      <c r="H62" s="400"/>
      <c r="I62" s="400"/>
      <c r="J62" s="84">
        <v>0</v>
      </c>
      <c r="K62" s="65">
        <f t="shared" ref="K62:K73" si="2">IF(F62="",1,F62)*IF(G62="",1,G62)*IF(J62="",1,J62)</f>
        <v>0</v>
      </c>
      <c r="L62" s="10"/>
    </row>
    <row r="63" spans="1:16" ht="15" customHeight="1" x14ac:dyDescent="0.2">
      <c r="A63" s="231" t="s">
        <v>12</v>
      </c>
      <c r="B63" s="232"/>
      <c r="C63" s="232"/>
      <c r="D63" s="232"/>
      <c r="E63" s="341"/>
      <c r="F63" s="83"/>
      <c r="G63" s="233"/>
      <c r="H63" s="234"/>
      <c r="I63" s="235"/>
      <c r="J63" s="84">
        <v>0</v>
      </c>
      <c r="K63" s="65">
        <f t="shared" si="2"/>
        <v>0</v>
      </c>
      <c r="L63" s="10"/>
      <c r="N63" s="95"/>
    </row>
    <row r="64" spans="1:16" ht="15" customHeight="1" x14ac:dyDescent="0.2">
      <c r="A64" s="231"/>
      <c r="B64" s="232"/>
      <c r="C64" s="232"/>
      <c r="D64" s="232"/>
      <c r="E64" s="341"/>
      <c r="F64" s="83"/>
      <c r="G64" s="233"/>
      <c r="H64" s="234"/>
      <c r="I64" s="235"/>
      <c r="J64" s="84">
        <v>0</v>
      </c>
      <c r="K64" s="65">
        <f t="shared" si="2"/>
        <v>0</v>
      </c>
      <c r="L64" s="10"/>
      <c r="N64" s="95"/>
    </row>
    <row r="65" spans="1:14" ht="15" customHeight="1" x14ac:dyDescent="0.2">
      <c r="A65" s="231"/>
      <c r="B65" s="232"/>
      <c r="C65" s="232"/>
      <c r="D65" s="232"/>
      <c r="E65" s="341"/>
      <c r="F65" s="83"/>
      <c r="G65" s="233"/>
      <c r="H65" s="234"/>
      <c r="I65" s="235"/>
      <c r="J65" s="84">
        <v>0</v>
      </c>
      <c r="K65" s="65">
        <f t="shared" si="2"/>
        <v>0</v>
      </c>
      <c r="L65" s="10"/>
      <c r="N65" s="95"/>
    </row>
    <row r="66" spans="1:14" ht="14.45" customHeight="1" x14ac:dyDescent="0.2">
      <c r="A66" s="231" t="s">
        <v>19</v>
      </c>
      <c r="B66" s="232"/>
      <c r="C66" s="232"/>
      <c r="D66" s="232"/>
      <c r="E66" s="232"/>
      <c r="F66" s="83"/>
      <c r="G66" s="400"/>
      <c r="H66" s="400"/>
      <c r="I66" s="400"/>
      <c r="J66" s="84">
        <v>0</v>
      </c>
      <c r="K66" s="65">
        <f t="shared" si="2"/>
        <v>0</v>
      </c>
      <c r="L66" s="10"/>
      <c r="N66" s="31"/>
    </row>
    <row r="67" spans="1:14" ht="15" customHeight="1" x14ac:dyDescent="0.2">
      <c r="A67" s="231" t="s">
        <v>10</v>
      </c>
      <c r="B67" s="232"/>
      <c r="C67" s="232"/>
      <c r="D67" s="232"/>
      <c r="E67" s="232"/>
      <c r="F67" s="83"/>
      <c r="G67" s="400"/>
      <c r="H67" s="400"/>
      <c r="I67" s="400"/>
      <c r="J67" s="84">
        <v>0</v>
      </c>
      <c r="K67" s="65">
        <f t="shared" si="2"/>
        <v>0</v>
      </c>
      <c r="L67" s="10"/>
    </row>
    <row r="68" spans="1:14" ht="15" customHeight="1" x14ac:dyDescent="0.2">
      <c r="A68" s="231" t="s">
        <v>11</v>
      </c>
      <c r="B68" s="232"/>
      <c r="C68" s="232"/>
      <c r="D68" s="232"/>
      <c r="E68" s="232"/>
      <c r="F68" s="83"/>
      <c r="G68" s="400"/>
      <c r="H68" s="400"/>
      <c r="I68" s="400"/>
      <c r="J68" s="84">
        <v>0</v>
      </c>
      <c r="K68" s="65">
        <f t="shared" si="2"/>
        <v>0</v>
      </c>
      <c r="L68" s="10"/>
    </row>
    <row r="69" spans="1:14" ht="15" customHeight="1" x14ac:dyDescent="0.2">
      <c r="A69" s="231" t="s">
        <v>18</v>
      </c>
      <c r="B69" s="232"/>
      <c r="C69" s="232"/>
      <c r="D69" s="232"/>
      <c r="E69" s="232"/>
      <c r="F69" s="83"/>
      <c r="G69" s="400"/>
      <c r="H69" s="400"/>
      <c r="I69" s="400"/>
      <c r="J69" s="84">
        <v>0</v>
      </c>
      <c r="K69" s="65">
        <f t="shared" si="2"/>
        <v>0</v>
      </c>
      <c r="L69" s="10"/>
    </row>
    <row r="70" spans="1:14" ht="15" customHeight="1" x14ac:dyDescent="0.2">
      <c r="A70" s="231" t="s">
        <v>32</v>
      </c>
      <c r="B70" s="232"/>
      <c r="C70" s="232"/>
      <c r="D70" s="232"/>
      <c r="E70" s="232"/>
      <c r="F70" s="83"/>
      <c r="G70" s="400"/>
      <c r="H70" s="400"/>
      <c r="I70" s="400"/>
      <c r="J70" s="84">
        <v>0</v>
      </c>
      <c r="K70" s="65">
        <f t="shared" si="2"/>
        <v>0</v>
      </c>
      <c r="L70" s="10"/>
    </row>
    <row r="71" spans="1:14" ht="15" customHeight="1" x14ac:dyDescent="0.2">
      <c r="A71" s="265"/>
      <c r="B71" s="266"/>
      <c r="C71" s="266"/>
      <c r="D71" s="266"/>
      <c r="E71" s="15"/>
      <c r="F71" s="83"/>
      <c r="G71" s="400"/>
      <c r="H71" s="400"/>
      <c r="I71" s="400"/>
      <c r="J71" s="84">
        <v>0</v>
      </c>
      <c r="K71" s="65">
        <f t="shared" si="2"/>
        <v>0</v>
      </c>
      <c r="L71" s="10"/>
      <c r="N71" s="31"/>
    </row>
    <row r="72" spans="1:14" ht="15" customHeight="1" x14ac:dyDescent="0.2">
      <c r="A72" s="265"/>
      <c r="B72" s="266"/>
      <c r="C72" s="266"/>
      <c r="D72" s="266"/>
      <c r="E72" s="15"/>
      <c r="F72" s="83"/>
      <c r="G72" s="400"/>
      <c r="H72" s="400"/>
      <c r="I72" s="400"/>
      <c r="J72" s="84">
        <v>0</v>
      </c>
      <c r="K72" s="65">
        <f t="shared" si="2"/>
        <v>0</v>
      </c>
      <c r="L72" s="10"/>
    </row>
    <row r="73" spans="1:14" ht="15" customHeight="1" thickBot="1" x14ac:dyDescent="0.25">
      <c r="A73" s="265"/>
      <c r="B73" s="266"/>
      <c r="C73" s="266"/>
      <c r="D73" s="266"/>
      <c r="E73" s="15"/>
      <c r="F73" s="85"/>
      <c r="G73" s="412"/>
      <c r="H73" s="412"/>
      <c r="I73" s="412"/>
      <c r="J73" s="86">
        <v>0</v>
      </c>
      <c r="K73" s="65">
        <f t="shared" si="2"/>
        <v>0</v>
      </c>
      <c r="L73" s="10"/>
    </row>
    <row r="74" spans="1:14" ht="15" customHeight="1" x14ac:dyDescent="0.2">
      <c r="A74" s="409" t="s">
        <v>1</v>
      </c>
      <c r="B74" s="410"/>
      <c r="C74" s="410"/>
      <c r="D74" s="410"/>
      <c r="E74" s="410"/>
      <c r="F74" s="410"/>
      <c r="G74" s="410"/>
      <c r="H74" s="410"/>
      <c r="I74" s="410"/>
      <c r="J74" s="411"/>
      <c r="K74" s="103">
        <f>SUM($K$60:$K$73)</f>
        <v>0</v>
      </c>
      <c r="L74" s="102" t="e">
        <f>$K$74/$K$123</f>
        <v>#DIV/0!</v>
      </c>
    </row>
    <row r="75" spans="1:14" ht="15" customHeight="1" thickBot="1" x14ac:dyDescent="0.25">
      <c r="A75" s="383" t="s">
        <v>80</v>
      </c>
      <c r="B75" s="384"/>
      <c r="C75" s="384"/>
      <c r="D75" s="384"/>
      <c r="E75" s="384"/>
      <c r="F75" s="384"/>
      <c r="G75" s="384"/>
      <c r="H75" s="384"/>
      <c r="I75" s="384"/>
      <c r="J75" s="384"/>
      <c r="K75" s="104" t="e">
        <f>K74/$J$19/$J$14</f>
        <v>#DIV/0!</v>
      </c>
      <c r="L75" s="21"/>
      <c r="N75" s="92"/>
    </row>
    <row r="76" spans="1:14" ht="5.45" customHeight="1" thickBot="1" x14ac:dyDescent="0.25">
      <c r="A76" s="291"/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N76" s="31"/>
    </row>
    <row r="77" spans="1:14" ht="32.450000000000003" customHeight="1" thickBot="1" x14ac:dyDescent="0.25">
      <c r="A77" s="253" t="s">
        <v>37</v>
      </c>
      <c r="B77" s="254"/>
      <c r="C77" s="254"/>
      <c r="D77" s="254"/>
      <c r="E77" s="254"/>
      <c r="F77" s="254"/>
      <c r="G77" s="254"/>
      <c r="H77" s="254"/>
      <c r="I77" s="254"/>
      <c r="J77" s="254"/>
      <c r="K77" s="254"/>
      <c r="L77" s="255"/>
    </row>
    <row r="78" spans="1:14" ht="15.6" customHeight="1" thickBot="1" x14ac:dyDescent="0.25">
      <c r="A78" s="262" t="s">
        <v>59</v>
      </c>
      <c r="B78" s="263"/>
      <c r="C78" s="263"/>
      <c r="D78" s="242" t="s">
        <v>36</v>
      </c>
      <c r="E78" s="242"/>
      <c r="F78" s="243"/>
      <c r="G78" s="249"/>
      <c r="H78" s="250"/>
      <c r="I78" s="98" t="s">
        <v>14</v>
      </c>
      <c r="J78" s="91">
        <v>0</v>
      </c>
      <c r="K78" s="100">
        <f>J78*G78</f>
        <v>0</v>
      </c>
      <c r="L78" s="20"/>
      <c r="N78" s="31"/>
    </row>
    <row r="79" spans="1:14" ht="11.45" customHeight="1" thickBot="1" x14ac:dyDescent="0.25">
      <c r="A79" s="262"/>
      <c r="B79" s="263"/>
      <c r="C79" s="263"/>
      <c r="D79" s="99" t="s">
        <v>15</v>
      </c>
      <c r="E79" s="23"/>
      <c r="F79" s="17" t="s">
        <v>77</v>
      </c>
      <c r="G79" s="277"/>
      <c r="H79" s="277"/>
      <c r="I79" s="277"/>
      <c r="J79" s="93" t="s">
        <v>79</v>
      </c>
      <c r="K79" s="101" t="e">
        <f>K78/$J$10</f>
        <v>#DIV/0!</v>
      </c>
      <c r="L79" s="20"/>
      <c r="N79" s="92"/>
    </row>
    <row r="80" spans="1:14" ht="14.45" customHeight="1" thickBot="1" x14ac:dyDescent="0.25">
      <c r="A80" s="262"/>
      <c r="B80" s="263"/>
      <c r="C80" s="263"/>
      <c r="D80" s="242" t="s">
        <v>78</v>
      </c>
      <c r="E80" s="242"/>
      <c r="F80" s="243"/>
      <c r="G80" s="249">
        <v>0</v>
      </c>
      <c r="H80" s="250"/>
      <c r="I80" s="94" t="s">
        <v>14</v>
      </c>
      <c r="J80" s="91">
        <v>0</v>
      </c>
      <c r="K80" s="65">
        <f>J80*G80</f>
        <v>0</v>
      </c>
      <c r="L80" s="20"/>
      <c r="N80" s="92"/>
    </row>
    <row r="81" spans="1:14" ht="7.15" customHeight="1" thickBot="1" x14ac:dyDescent="0.25">
      <c r="A81" s="239"/>
      <c r="B81" s="240"/>
      <c r="C81" s="240"/>
      <c r="D81" s="240"/>
      <c r="E81" s="240"/>
      <c r="F81" s="240"/>
      <c r="G81" s="240"/>
      <c r="H81" s="240"/>
      <c r="I81" s="240"/>
      <c r="J81" s="240"/>
      <c r="K81" s="241"/>
      <c r="L81" s="20"/>
      <c r="N81" s="92"/>
    </row>
    <row r="82" spans="1:14" ht="16.149999999999999" customHeight="1" thickBot="1" x14ac:dyDescent="0.25">
      <c r="A82" s="262" t="s">
        <v>60</v>
      </c>
      <c r="B82" s="263"/>
      <c r="C82" s="263"/>
      <c r="D82" s="242" t="s">
        <v>36</v>
      </c>
      <c r="E82" s="242"/>
      <c r="F82" s="243"/>
      <c r="G82" s="249">
        <v>0</v>
      </c>
      <c r="H82" s="250"/>
      <c r="I82" s="98" t="s">
        <v>14</v>
      </c>
      <c r="J82" s="91">
        <v>0</v>
      </c>
      <c r="K82" s="100">
        <f>J82*G82</f>
        <v>0</v>
      </c>
      <c r="L82" s="20"/>
      <c r="N82" s="31"/>
    </row>
    <row r="83" spans="1:14" ht="10.9" customHeight="1" thickBot="1" x14ac:dyDescent="0.25">
      <c r="A83" s="262"/>
      <c r="B83" s="263"/>
      <c r="C83" s="263"/>
      <c r="D83" s="99" t="s">
        <v>15</v>
      </c>
      <c r="E83" s="23"/>
      <c r="F83" s="17" t="s">
        <v>77</v>
      </c>
      <c r="G83" s="277"/>
      <c r="H83" s="277"/>
      <c r="I83" s="277"/>
      <c r="J83" s="93" t="s">
        <v>79</v>
      </c>
      <c r="K83" s="101" t="e">
        <f>K82/$J$11</f>
        <v>#DIV/0!</v>
      </c>
      <c r="L83" s="20"/>
      <c r="N83" s="92"/>
    </row>
    <row r="84" spans="1:14" ht="15.6" customHeight="1" thickBot="1" x14ac:dyDescent="0.25">
      <c r="A84" s="262"/>
      <c r="B84" s="263"/>
      <c r="C84" s="263"/>
      <c r="D84" s="242" t="s">
        <v>78</v>
      </c>
      <c r="E84" s="242"/>
      <c r="F84" s="243"/>
      <c r="G84" s="249">
        <v>0</v>
      </c>
      <c r="H84" s="250"/>
      <c r="I84" s="94" t="s">
        <v>14</v>
      </c>
      <c r="J84" s="87">
        <v>0</v>
      </c>
      <c r="K84" s="65">
        <f>J84*G84</f>
        <v>0</v>
      </c>
      <c r="L84" s="20"/>
      <c r="N84" s="92"/>
    </row>
    <row r="85" spans="1:14" ht="6.6" customHeight="1" thickBot="1" x14ac:dyDescent="0.25">
      <c r="A85" s="239"/>
      <c r="B85" s="240"/>
      <c r="C85" s="240"/>
      <c r="D85" s="240"/>
      <c r="E85" s="240"/>
      <c r="F85" s="240"/>
      <c r="G85" s="240"/>
      <c r="H85" s="240"/>
      <c r="I85" s="240"/>
      <c r="J85" s="240"/>
      <c r="K85" s="241"/>
      <c r="L85" s="20"/>
      <c r="N85" s="92"/>
    </row>
    <row r="86" spans="1:14" ht="13.5" customHeight="1" thickBot="1" x14ac:dyDescent="0.25">
      <c r="A86" s="317"/>
      <c r="B86" s="277"/>
      <c r="C86" s="277"/>
      <c r="D86" s="99" t="s">
        <v>15</v>
      </c>
      <c r="E86" s="23"/>
      <c r="F86" s="17"/>
      <c r="G86" s="249"/>
      <c r="H86" s="250"/>
      <c r="I86" s="94"/>
      <c r="J86" s="91">
        <v>0</v>
      </c>
      <c r="K86" s="65">
        <v>0</v>
      </c>
      <c r="L86" s="20"/>
      <c r="N86" s="92"/>
    </row>
    <row r="87" spans="1:14" ht="13.5" customHeight="1" thickBot="1" x14ac:dyDescent="0.25">
      <c r="A87" s="231"/>
      <c r="B87" s="232"/>
      <c r="C87" s="232"/>
      <c r="D87" s="99" t="s">
        <v>15</v>
      </c>
      <c r="E87" s="23"/>
      <c r="F87" s="17"/>
      <c r="G87" s="249"/>
      <c r="H87" s="250"/>
      <c r="I87" s="75" t="s">
        <v>14</v>
      </c>
      <c r="J87" s="91">
        <v>0</v>
      </c>
      <c r="K87" s="65">
        <f t="shared" ref="K87:K88" si="3">J87*G87</f>
        <v>0</v>
      </c>
      <c r="L87" s="20"/>
      <c r="N87" s="31"/>
    </row>
    <row r="88" spans="1:14" ht="14.25" customHeight="1" thickBot="1" x14ac:dyDescent="0.25">
      <c r="A88" s="231"/>
      <c r="B88" s="232"/>
      <c r="C88" s="232"/>
      <c r="D88" s="99" t="s">
        <v>15</v>
      </c>
      <c r="E88" s="23"/>
      <c r="F88" s="17"/>
      <c r="G88" s="249"/>
      <c r="H88" s="250"/>
      <c r="I88" s="75" t="s">
        <v>14</v>
      </c>
      <c r="J88" s="91">
        <v>0</v>
      </c>
      <c r="K88" s="65">
        <f t="shared" si="3"/>
        <v>0</v>
      </c>
      <c r="L88" s="20"/>
      <c r="N88" s="31"/>
    </row>
    <row r="89" spans="1:14" ht="16.149999999999999" customHeight="1" thickBot="1" x14ac:dyDescent="0.25">
      <c r="A89" s="333" t="s">
        <v>1</v>
      </c>
      <c r="B89" s="334"/>
      <c r="C89" s="334"/>
      <c r="D89" s="334"/>
      <c r="E89" s="334"/>
      <c r="F89" s="334"/>
      <c r="G89" s="334"/>
      <c r="H89" s="334"/>
      <c r="I89" s="334"/>
      <c r="J89" s="335"/>
      <c r="K89" s="27">
        <f>SUM(K78+K80+K82+K84+K86+K87+K88)</f>
        <v>0</v>
      </c>
      <c r="L89" s="21" t="e">
        <f>$K$89/$K$123</f>
        <v>#DIV/0!</v>
      </c>
    </row>
    <row r="90" spans="1:14" ht="5.45" customHeight="1" thickBot="1" x14ac:dyDescent="0.25">
      <c r="A90" s="291"/>
      <c r="B90" s="291"/>
      <c r="C90" s="291"/>
      <c r="D90" s="291"/>
      <c r="E90" s="291"/>
      <c r="F90" s="291"/>
      <c r="G90" s="291"/>
      <c r="H90" s="291"/>
      <c r="I90" s="291"/>
      <c r="J90" s="291"/>
      <c r="K90" s="291"/>
      <c r="L90" s="291"/>
      <c r="N90" s="31"/>
    </row>
    <row r="91" spans="1:14" ht="13.9" customHeight="1" thickBot="1" x14ac:dyDescent="0.25">
      <c r="A91" s="253" t="s">
        <v>90</v>
      </c>
      <c r="B91" s="254"/>
      <c r="C91" s="254"/>
      <c r="D91" s="254"/>
      <c r="E91" s="254"/>
      <c r="F91" s="254"/>
      <c r="G91" s="254"/>
      <c r="H91" s="254"/>
      <c r="I91" s="254"/>
      <c r="J91" s="254"/>
      <c r="K91" s="254"/>
      <c r="L91" s="255"/>
      <c r="M91" s="230" t="s">
        <v>91</v>
      </c>
    </row>
    <row r="92" spans="1:14" ht="14.1" customHeight="1" thickBot="1" x14ac:dyDescent="0.25">
      <c r="A92" s="330"/>
      <c r="B92" s="331"/>
      <c r="C92" s="332"/>
      <c r="D92" s="18"/>
      <c r="E92" s="15"/>
      <c r="F92" s="7" t="s">
        <v>3</v>
      </c>
      <c r="G92" s="258">
        <v>0</v>
      </c>
      <c r="H92" s="259"/>
      <c r="I92" s="90" t="s">
        <v>49</v>
      </c>
      <c r="J92" s="87">
        <v>0</v>
      </c>
      <c r="K92" s="65">
        <f>$G$92*$J$92</f>
        <v>0</v>
      </c>
      <c r="L92" s="16"/>
      <c r="M92" s="230"/>
    </row>
    <row r="93" spans="1:14" ht="16.899999999999999" customHeight="1" thickBot="1" x14ac:dyDescent="0.25">
      <c r="A93" s="330"/>
      <c r="B93" s="331"/>
      <c r="C93" s="332"/>
      <c r="D93" s="15"/>
      <c r="E93" s="15"/>
      <c r="F93" s="7" t="s">
        <v>3</v>
      </c>
      <c r="G93" s="286">
        <v>0</v>
      </c>
      <c r="H93" s="287"/>
      <c r="I93" s="90" t="s">
        <v>49</v>
      </c>
      <c r="J93" s="89">
        <v>0</v>
      </c>
      <c r="K93" s="65">
        <f>$G$93*$J$93</f>
        <v>0</v>
      </c>
      <c r="L93" s="16"/>
      <c r="M93" s="230"/>
    </row>
    <row r="94" spans="1:14" ht="14.1" customHeight="1" thickBot="1" x14ac:dyDescent="0.25">
      <c r="A94" s="333" t="s">
        <v>1</v>
      </c>
      <c r="B94" s="334"/>
      <c r="C94" s="334"/>
      <c r="D94" s="334"/>
      <c r="E94" s="334"/>
      <c r="F94" s="334"/>
      <c r="G94" s="334"/>
      <c r="H94" s="334"/>
      <c r="I94" s="334"/>
      <c r="J94" s="335"/>
      <c r="K94" s="8">
        <f>SUM(K92:K93)</f>
        <v>0</v>
      </c>
      <c r="L94" s="21" t="e">
        <f>$K$94/$K$123</f>
        <v>#DIV/0!</v>
      </c>
    </row>
    <row r="95" spans="1:14" ht="6" customHeight="1" thickBot="1" x14ac:dyDescent="0.25">
      <c r="A95" s="291"/>
      <c r="B95" s="291"/>
      <c r="C95" s="291"/>
      <c r="D95" s="291"/>
      <c r="E95" s="291"/>
      <c r="F95" s="291"/>
      <c r="G95" s="291"/>
      <c r="H95" s="291"/>
      <c r="I95" s="291"/>
      <c r="J95" s="291"/>
      <c r="K95" s="291"/>
      <c r="L95" s="291"/>
      <c r="N95" s="31"/>
    </row>
    <row r="96" spans="1:14" ht="15" customHeight="1" x14ac:dyDescent="0.2">
      <c r="A96" s="253" t="s">
        <v>40</v>
      </c>
      <c r="B96" s="254"/>
      <c r="C96" s="254"/>
      <c r="D96" s="254"/>
      <c r="E96" s="254"/>
      <c r="F96" s="254"/>
      <c r="G96" s="254"/>
      <c r="H96" s="254"/>
      <c r="I96" s="254"/>
      <c r="J96" s="254"/>
      <c r="K96" s="254"/>
      <c r="L96" s="255"/>
      <c r="M96" s="230" t="s">
        <v>153</v>
      </c>
    </row>
    <row r="97" spans="1:14" s="155" customFormat="1" ht="15" customHeight="1" thickBot="1" x14ac:dyDescent="0.25">
      <c r="A97" s="220"/>
      <c r="B97" s="227"/>
      <c r="C97" s="227"/>
      <c r="D97" s="227"/>
      <c r="E97" s="227"/>
      <c r="F97" s="227"/>
      <c r="G97" s="227"/>
      <c r="H97" s="391"/>
      <c r="I97" s="391"/>
      <c r="J97" s="391"/>
      <c r="K97" s="229"/>
      <c r="L97" s="221"/>
      <c r="M97" s="230"/>
      <c r="N97" s="228"/>
    </row>
    <row r="98" spans="1:14" ht="15" customHeight="1" thickBot="1" x14ac:dyDescent="0.25">
      <c r="A98" s="231" t="s">
        <v>24</v>
      </c>
      <c r="B98" s="232"/>
      <c r="C98" s="232"/>
      <c r="D98" s="232"/>
      <c r="E98" s="232"/>
      <c r="F98" s="232"/>
      <c r="G98" s="387" t="s">
        <v>25</v>
      </c>
      <c r="H98" s="387"/>
      <c r="I98" s="387"/>
      <c r="J98" s="387"/>
      <c r="K98" s="79"/>
      <c r="L98" s="60" t="e">
        <f>$K$98/$K$123</f>
        <v>#DIV/0!</v>
      </c>
      <c r="M98" s="230"/>
    </row>
    <row r="99" spans="1:14" ht="11.25" customHeight="1" x14ac:dyDescent="0.2">
      <c r="A99" s="407" t="s">
        <v>46</v>
      </c>
      <c r="B99" s="408"/>
      <c r="C99" s="408"/>
      <c r="D99" s="408"/>
      <c r="E99" s="408"/>
      <c r="F99" s="408"/>
      <c r="G99" s="408"/>
      <c r="H99" s="408"/>
      <c r="I99" s="408"/>
      <c r="J99" s="408"/>
      <c r="K99" s="146" t="e">
        <f>$K$98/$J$19/J14</f>
        <v>#DIV/0!</v>
      </c>
      <c r="L99" s="60"/>
      <c r="M99" s="230"/>
      <c r="N99" s="31"/>
    </row>
    <row r="100" spans="1:14" ht="9.6" customHeight="1" x14ac:dyDescent="0.2">
      <c r="A100" s="385" t="s">
        <v>39</v>
      </c>
      <c r="B100" s="386"/>
      <c r="C100" s="386"/>
      <c r="D100" s="386"/>
      <c r="E100" s="386"/>
      <c r="F100" s="386"/>
      <c r="G100" s="386"/>
      <c r="H100" s="386"/>
      <c r="I100" s="386"/>
      <c r="J100" s="386"/>
      <c r="K100" s="386"/>
      <c r="L100" s="19"/>
      <c r="M100" s="388" t="s">
        <v>161</v>
      </c>
    </row>
    <row r="101" spans="1:14" s="51" customFormat="1" ht="9.75" customHeight="1" x14ac:dyDescent="0.2">
      <c r="A101" s="293" t="s">
        <v>38</v>
      </c>
      <c r="B101" s="294"/>
      <c r="C101" s="294"/>
      <c r="D101" s="294"/>
      <c r="E101" s="294"/>
      <c r="F101" s="294"/>
      <c r="G101" s="294"/>
      <c r="H101" s="294"/>
      <c r="I101" s="294"/>
      <c r="J101" s="294"/>
      <c r="K101" s="294"/>
      <c r="L101" s="54"/>
      <c r="M101" s="389"/>
      <c r="N101" s="55"/>
    </row>
    <row r="102" spans="1:14" s="51" customFormat="1" ht="9.6" customHeight="1" x14ac:dyDescent="0.2">
      <c r="A102" s="293" t="s">
        <v>88</v>
      </c>
      <c r="B102" s="294"/>
      <c r="C102" s="294"/>
      <c r="D102" s="294"/>
      <c r="E102" s="294"/>
      <c r="F102" s="294"/>
      <c r="G102" s="294"/>
      <c r="H102" s="294"/>
      <c r="I102" s="294"/>
      <c r="J102" s="294"/>
      <c r="K102" s="294"/>
      <c r="L102" s="54"/>
      <c r="M102" s="389"/>
      <c r="N102" s="55"/>
    </row>
    <row r="103" spans="1:14" s="51" customFormat="1" ht="9.6" customHeight="1" x14ac:dyDescent="0.2">
      <c r="A103" s="293" t="s">
        <v>89</v>
      </c>
      <c r="B103" s="294"/>
      <c r="C103" s="294"/>
      <c r="D103" s="294"/>
      <c r="E103" s="294"/>
      <c r="F103" s="294"/>
      <c r="G103" s="294"/>
      <c r="H103" s="294"/>
      <c r="I103" s="294"/>
      <c r="J103" s="294"/>
      <c r="K103" s="294"/>
      <c r="L103" s="54"/>
      <c r="M103" s="389"/>
      <c r="N103" s="55"/>
    </row>
    <row r="104" spans="1:14" s="51" customFormat="1" ht="9.6" customHeight="1" x14ac:dyDescent="0.2">
      <c r="A104" s="293" t="s">
        <v>156</v>
      </c>
      <c r="B104" s="294"/>
      <c r="C104" s="294"/>
      <c r="D104" s="294"/>
      <c r="E104" s="294"/>
      <c r="F104" s="294"/>
      <c r="G104" s="294"/>
      <c r="H104" s="294"/>
      <c r="I104" s="294"/>
      <c r="J104" s="294"/>
      <c r="K104" s="294"/>
      <c r="L104" s="54"/>
      <c r="M104" s="389"/>
      <c r="N104" s="55"/>
    </row>
    <row r="105" spans="1:14" s="51" customFormat="1" ht="9.6" customHeight="1" x14ac:dyDescent="0.2">
      <c r="A105" s="293" t="s">
        <v>16</v>
      </c>
      <c r="B105" s="294"/>
      <c r="C105" s="294"/>
      <c r="D105" s="294"/>
      <c r="E105" s="294"/>
      <c r="F105" s="294"/>
      <c r="G105" s="294"/>
      <c r="H105" s="294"/>
      <c r="I105" s="294"/>
      <c r="J105" s="294"/>
      <c r="K105" s="294"/>
      <c r="L105" s="54"/>
      <c r="M105" s="390"/>
      <c r="N105" s="55"/>
    </row>
    <row r="106" spans="1:14" s="51" customFormat="1" ht="9.6" customHeight="1" x14ac:dyDescent="0.2">
      <c r="A106" s="293" t="s">
        <v>158</v>
      </c>
      <c r="B106" s="294"/>
      <c r="C106" s="294"/>
      <c r="D106" s="294"/>
      <c r="E106" s="294"/>
      <c r="F106" s="294"/>
      <c r="G106" s="294"/>
      <c r="H106" s="294"/>
      <c r="I106" s="294"/>
      <c r="J106" s="294"/>
      <c r="K106" s="294"/>
      <c r="L106" s="54"/>
      <c r="M106" s="390"/>
      <c r="N106" s="55"/>
    </row>
    <row r="107" spans="1:14" ht="5.45" customHeight="1" thickBot="1" x14ac:dyDescent="0.25">
      <c r="A107" s="291"/>
      <c r="B107" s="291"/>
      <c r="C107" s="291"/>
      <c r="D107" s="291"/>
      <c r="E107" s="291"/>
      <c r="F107" s="291"/>
      <c r="G107" s="291"/>
      <c r="H107" s="291"/>
      <c r="I107" s="291"/>
      <c r="J107" s="291"/>
      <c r="K107" s="291"/>
      <c r="L107" s="291"/>
      <c r="N107" s="61"/>
    </row>
    <row r="108" spans="1:14" ht="18" customHeight="1" thickBot="1" x14ac:dyDescent="0.25">
      <c r="A108" s="253" t="s">
        <v>43</v>
      </c>
      <c r="B108" s="254"/>
      <c r="C108" s="254"/>
      <c r="D108" s="254"/>
      <c r="E108" s="254"/>
      <c r="F108" s="254"/>
      <c r="G108" s="254"/>
      <c r="H108" s="254"/>
      <c r="I108" s="254"/>
      <c r="J108" s="254"/>
      <c r="K108" s="254"/>
      <c r="L108" s="255"/>
      <c r="M108" s="230" t="s">
        <v>157</v>
      </c>
    </row>
    <row r="109" spans="1:14" ht="15.6" customHeight="1" x14ac:dyDescent="0.2">
      <c r="A109" s="295"/>
      <c r="B109" s="296"/>
      <c r="C109" s="296"/>
      <c r="D109" s="296"/>
      <c r="E109" s="297"/>
      <c r="F109" s="106" t="s">
        <v>3</v>
      </c>
      <c r="G109" s="258">
        <v>0</v>
      </c>
      <c r="H109" s="259"/>
      <c r="I109" s="66" t="s">
        <v>49</v>
      </c>
      <c r="J109" s="37">
        <v>0</v>
      </c>
      <c r="K109" s="38">
        <f>G109*J109</f>
        <v>0</v>
      </c>
      <c r="L109" s="10"/>
      <c r="M109" s="230"/>
    </row>
    <row r="110" spans="1:14" ht="15.6" customHeight="1" thickBot="1" x14ac:dyDescent="0.25">
      <c r="A110" s="375"/>
      <c r="B110" s="376"/>
      <c r="C110" s="376"/>
      <c r="D110" s="376"/>
      <c r="E110" s="377"/>
      <c r="F110" s="59" t="s">
        <v>3</v>
      </c>
      <c r="G110" s="260">
        <v>0</v>
      </c>
      <c r="H110" s="261"/>
      <c r="I110" s="67" t="s">
        <v>49</v>
      </c>
      <c r="J110" s="39">
        <v>0</v>
      </c>
      <c r="K110" s="40">
        <f>G110*J110</f>
        <v>0</v>
      </c>
      <c r="L110" s="11"/>
      <c r="M110" s="230"/>
    </row>
    <row r="111" spans="1:14" ht="5.45" customHeight="1" thickBot="1" x14ac:dyDescent="0.25">
      <c r="A111" s="292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N111" s="61"/>
    </row>
    <row r="112" spans="1:14" ht="16.5" customHeight="1" thickBot="1" x14ac:dyDescent="0.25">
      <c r="A112" s="288" t="s">
        <v>103</v>
      </c>
      <c r="B112" s="289"/>
      <c r="C112" s="289"/>
      <c r="D112" s="289"/>
      <c r="E112" s="289"/>
      <c r="F112" s="289"/>
      <c r="G112" s="289"/>
      <c r="H112" s="289"/>
      <c r="I112" s="289"/>
      <c r="J112" s="289"/>
      <c r="K112" s="289"/>
      <c r="L112" s="290"/>
    </row>
    <row r="113" spans="1:16" ht="30.75" customHeight="1" thickBot="1" x14ac:dyDescent="0.25">
      <c r="A113" s="367" t="s">
        <v>17</v>
      </c>
      <c r="B113" s="368"/>
      <c r="C113" s="368"/>
      <c r="D113" s="368"/>
      <c r="E113" s="351">
        <f>K24+K25+K38+K45+K48+K55+K74+K89+K94+K98+K109+K110</f>
        <v>0</v>
      </c>
      <c r="F113" s="352"/>
      <c r="G113" s="327"/>
      <c r="H113" s="327"/>
      <c r="I113" s="327"/>
      <c r="J113" s="64">
        <v>0</v>
      </c>
      <c r="K113" s="91">
        <v>0</v>
      </c>
      <c r="L113" s="33"/>
      <c r="M113" s="55" t="s">
        <v>160</v>
      </c>
    </row>
    <row r="114" spans="1:16" ht="5.45" customHeight="1" thickBot="1" x14ac:dyDescent="0.25">
      <c r="A114" s="291"/>
      <c r="B114" s="291"/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N114" s="74"/>
    </row>
    <row r="115" spans="1:16" ht="15.75" customHeight="1" thickBot="1" x14ac:dyDescent="0.25">
      <c r="A115" s="288" t="s">
        <v>66</v>
      </c>
      <c r="B115" s="289"/>
      <c r="C115" s="289"/>
      <c r="D115" s="289"/>
      <c r="E115" s="289"/>
      <c r="F115" s="289"/>
      <c r="G115" s="289"/>
      <c r="H115" s="289"/>
      <c r="I115" s="289"/>
      <c r="J115" s="289"/>
      <c r="K115" s="289"/>
      <c r="L115" s="290"/>
      <c r="N115" s="74"/>
    </row>
    <row r="116" spans="1:16" s="35" customFormat="1" ht="18" customHeight="1" thickBot="1" x14ac:dyDescent="0.25">
      <c r="A116" s="369" t="s">
        <v>22</v>
      </c>
      <c r="B116" s="370"/>
      <c r="C116" s="370"/>
      <c r="D116" s="370"/>
      <c r="E116" s="370"/>
      <c r="F116" s="370"/>
      <c r="G116" s="371" t="s">
        <v>21</v>
      </c>
      <c r="H116" s="371"/>
      <c r="I116" s="370"/>
      <c r="J116" s="41" t="s">
        <v>20</v>
      </c>
      <c r="K116" s="91">
        <v>0</v>
      </c>
      <c r="L116" s="34"/>
      <c r="M116" s="136"/>
      <c r="N116" s="36"/>
    </row>
    <row r="117" spans="1:16" ht="5.45" customHeight="1" thickBot="1" x14ac:dyDescent="0.25">
      <c r="A117" s="72"/>
      <c r="B117" s="72"/>
      <c r="C117" s="72"/>
      <c r="D117" s="72"/>
      <c r="E117" s="72"/>
      <c r="F117" s="72"/>
      <c r="G117" s="72"/>
      <c r="H117" s="105"/>
      <c r="I117" s="72"/>
      <c r="J117" s="72"/>
      <c r="K117" s="72"/>
      <c r="L117" s="72"/>
      <c r="N117" s="74"/>
    </row>
    <row r="118" spans="1:16" ht="22.5" customHeight="1" x14ac:dyDescent="0.2">
      <c r="A118" s="253" t="s">
        <v>104</v>
      </c>
      <c r="B118" s="254"/>
      <c r="C118" s="254"/>
      <c r="D118" s="254"/>
      <c r="E118" s="254"/>
      <c r="F118" s="254"/>
      <c r="G118" s="254"/>
      <c r="H118" s="254"/>
      <c r="I118" s="254"/>
      <c r="J118" s="254"/>
      <c r="K118" s="254"/>
      <c r="L118" s="255"/>
      <c r="N118" s="139"/>
    </row>
    <row r="119" spans="1:16" ht="8.25" customHeight="1" thickBot="1" x14ac:dyDescent="0.2">
      <c r="A119" s="373"/>
      <c r="B119" s="373"/>
      <c r="C119" s="373"/>
      <c r="D119" s="373"/>
      <c r="E119" s="373"/>
      <c r="F119" s="374"/>
      <c r="G119" s="374"/>
      <c r="H119" s="374"/>
      <c r="I119" s="374"/>
      <c r="J119" s="70"/>
      <c r="K119" s="140"/>
      <c r="L119" s="10"/>
      <c r="N119" s="139"/>
    </row>
    <row r="120" spans="1:16" ht="21.75" customHeight="1" thickBot="1" x14ac:dyDescent="0.25">
      <c r="A120" s="295"/>
      <c r="B120" s="296"/>
      <c r="C120" s="296"/>
      <c r="D120" s="296"/>
      <c r="E120" s="297"/>
      <c r="F120" s="138" t="s">
        <v>97</v>
      </c>
      <c r="G120" s="141">
        <v>0</v>
      </c>
      <c r="H120" s="284" t="s">
        <v>96</v>
      </c>
      <c r="I120" s="285"/>
      <c r="J120" s="37">
        <v>0</v>
      </c>
      <c r="K120" s="38">
        <f>J120*$J$19</f>
        <v>0</v>
      </c>
      <c r="L120" s="10"/>
      <c r="M120" s="230" t="s">
        <v>159</v>
      </c>
      <c r="N120" s="139"/>
    </row>
    <row r="121" spans="1:16" ht="21.75" customHeight="1" thickBot="1" x14ac:dyDescent="0.25">
      <c r="A121" s="375"/>
      <c r="B121" s="376"/>
      <c r="C121" s="376"/>
      <c r="D121" s="376"/>
      <c r="E121" s="377"/>
      <c r="F121" s="138" t="s">
        <v>97</v>
      </c>
      <c r="G121" s="142">
        <v>0</v>
      </c>
      <c r="H121" s="284" t="s">
        <v>96</v>
      </c>
      <c r="I121" s="285"/>
      <c r="J121" s="39">
        <v>0</v>
      </c>
      <c r="K121" s="38">
        <f>J121*$J$19</f>
        <v>0</v>
      </c>
      <c r="L121" s="11"/>
      <c r="M121" s="230"/>
      <c r="N121" s="139"/>
    </row>
    <row r="122" spans="1:16" ht="7.5" customHeight="1" thickBot="1" x14ac:dyDescent="0.25">
      <c r="A122" s="372"/>
      <c r="B122" s="372"/>
      <c r="C122" s="372"/>
      <c r="D122" s="372"/>
      <c r="E122" s="372"/>
      <c r="F122" s="372"/>
      <c r="G122" s="372"/>
      <c r="H122" s="372"/>
      <c r="I122" s="372"/>
      <c r="J122" s="372"/>
      <c r="K122" s="372"/>
      <c r="L122" s="372"/>
      <c r="N122" s="137"/>
    </row>
    <row r="123" spans="1:16" ht="15" customHeight="1" thickBot="1" x14ac:dyDescent="0.25">
      <c r="A123" s="353" t="s">
        <v>44</v>
      </c>
      <c r="B123" s="354"/>
      <c r="C123" s="354"/>
      <c r="D123" s="354"/>
      <c r="E123" s="354"/>
      <c r="F123" s="354"/>
      <c r="G123" s="354"/>
      <c r="H123" s="354"/>
      <c r="I123" s="354"/>
      <c r="J123" s="355"/>
      <c r="K123" s="356">
        <f>$E$113+$K$113-$K$116+K120+K121</f>
        <v>0</v>
      </c>
      <c r="L123" s="357"/>
    </row>
    <row r="124" spans="1:16" ht="3" customHeight="1" thickBot="1" x14ac:dyDescent="0.25">
      <c r="A124" s="291"/>
      <c r="B124" s="291"/>
      <c r="C124" s="291"/>
      <c r="D124" s="291"/>
      <c r="E124" s="291"/>
      <c r="F124" s="291"/>
      <c r="G124" s="291"/>
      <c r="H124" s="291"/>
      <c r="I124" s="291"/>
      <c r="J124" s="291"/>
      <c r="K124" s="291"/>
      <c r="L124" s="291"/>
      <c r="N124" s="61"/>
    </row>
    <row r="125" spans="1:16" ht="19.149999999999999" customHeight="1" thickBot="1" x14ac:dyDescent="0.25">
      <c r="A125" s="358" t="s">
        <v>45</v>
      </c>
      <c r="B125" s="359"/>
      <c r="C125" s="359"/>
      <c r="D125" s="359"/>
      <c r="E125" s="359"/>
      <c r="F125" s="359"/>
      <c r="G125" s="359"/>
      <c r="H125" s="359"/>
      <c r="I125" s="359"/>
      <c r="J125" s="360"/>
      <c r="K125" s="361">
        <f>ROUND(($K$123/$J$19/$G$12),2)</f>
        <v>0</v>
      </c>
      <c r="L125" s="362"/>
      <c r="P125" s="42"/>
    </row>
    <row r="126" spans="1:16" ht="3.6" hidden="1" customHeight="1" x14ac:dyDescent="0.2">
      <c r="A126" s="363"/>
      <c r="B126" s="364"/>
      <c r="C126" s="364"/>
      <c r="D126" s="364"/>
      <c r="E126" s="364"/>
      <c r="F126" s="364"/>
      <c r="G126" s="364"/>
      <c r="H126" s="364"/>
      <c r="I126" s="364"/>
      <c r="J126" s="364"/>
      <c r="K126" s="365"/>
      <c r="L126" s="366"/>
    </row>
    <row r="127" spans="1:16" ht="21.75" customHeight="1" thickBot="1" x14ac:dyDescent="0.25">
      <c r="A127" s="346" t="s">
        <v>61</v>
      </c>
      <c r="B127" s="347"/>
      <c r="C127" s="347"/>
      <c r="D127" s="347"/>
      <c r="E127" s="347"/>
      <c r="F127" s="347"/>
      <c r="G127" s="347"/>
      <c r="H127" s="347"/>
      <c r="I127" s="347"/>
      <c r="J127" s="348"/>
      <c r="K127" s="349">
        <f>$K$125*$G$12</f>
        <v>0</v>
      </c>
      <c r="L127" s="350"/>
    </row>
    <row r="128" spans="1:16" ht="10.5" customHeight="1" x14ac:dyDescent="0.2">
      <c r="A128" s="1"/>
    </row>
    <row r="129" spans="1:1" ht="10.15" customHeight="1" x14ac:dyDescent="0.2">
      <c r="A129" s="2"/>
    </row>
    <row r="130" spans="1:1" ht="7.15" customHeight="1" x14ac:dyDescent="0.2">
      <c r="A130" s="3"/>
    </row>
  </sheetData>
  <mergeCells count="207">
    <mergeCell ref="M96:M99"/>
    <mergeCell ref="G67:I67"/>
    <mergeCell ref="G68:I68"/>
    <mergeCell ref="A99:J99"/>
    <mergeCell ref="A76:L76"/>
    <mergeCell ref="A90:L90"/>
    <mergeCell ref="A74:J74"/>
    <mergeCell ref="G69:I69"/>
    <mergeCell ref="G70:I70"/>
    <mergeCell ref="G71:I71"/>
    <mergeCell ref="G72:I72"/>
    <mergeCell ref="G73:I73"/>
    <mergeCell ref="A89:J89"/>
    <mergeCell ref="D82:F82"/>
    <mergeCell ref="A68:E68"/>
    <mergeCell ref="A67:E67"/>
    <mergeCell ref="A63:E63"/>
    <mergeCell ref="A69:E69"/>
    <mergeCell ref="A17:E17"/>
    <mergeCell ref="G17:I17"/>
    <mergeCell ref="A18:E18"/>
    <mergeCell ref="G18:I18"/>
    <mergeCell ref="M36:M37"/>
    <mergeCell ref="M11:M12"/>
    <mergeCell ref="A66:E66"/>
    <mergeCell ref="A25:C25"/>
    <mergeCell ref="A50:L50"/>
    <mergeCell ref="G58:I58"/>
    <mergeCell ref="A57:L57"/>
    <mergeCell ref="A52:D52"/>
    <mergeCell ref="A60:E60"/>
    <mergeCell ref="G54:J54"/>
    <mergeCell ref="G61:I61"/>
    <mergeCell ref="G62:I62"/>
    <mergeCell ref="G63:I63"/>
    <mergeCell ref="G66:I66"/>
    <mergeCell ref="F59:I59"/>
    <mergeCell ref="A61:E61"/>
    <mergeCell ref="A62:E62"/>
    <mergeCell ref="G31:H31"/>
    <mergeCell ref="G32:H32"/>
    <mergeCell ref="G33:H33"/>
    <mergeCell ref="G34:H34"/>
    <mergeCell ref="G35:H35"/>
    <mergeCell ref="B45:D45"/>
    <mergeCell ref="M108:M110"/>
    <mergeCell ref="M30:M32"/>
    <mergeCell ref="M27:M29"/>
    <mergeCell ref="D84:F84"/>
    <mergeCell ref="A86:C86"/>
    <mergeCell ref="A85:K85"/>
    <mergeCell ref="A75:J75"/>
    <mergeCell ref="A55:J55"/>
    <mergeCell ref="A100:K100"/>
    <mergeCell ref="G98:J98"/>
    <mergeCell ref="A98:F98"/>
    <mergeCell ref="M100:M106"/>
    <mergeCell ref="H97:J97"/>
    <mergeCell ref="A70:E70"/>
    <mergeCell ref="B48:D48"/>
    <mergeCell ref="A38:F38"/>
    <mergeCell ref="A41:F41"/>
    <mergeCell ref="A43:K43"/>
    <mergeCell ref="E44:I44"/>
    <mergeCell ref="A127:J127"/>
    <mergeCell ref="K127:L127"/>
    <mergeCell ref="E113:F113"/>
    <mergeCell ref="A123:J123"/>
    <mergeCell ref="K123:L123"/>
    <mergeCell ref="A125:J125"/>
    <mergeCell ref="K125:L125"/>
    <mergeCell ref="A126:J126"/>
    <mergeCell ref="K126:L126"/>
    <mergeCell ref="A115:L115"/>
    <mergeCell ref="G113:I113"/>
    <mergeCell ref="A113:D113"/>
    <mergeCell ref="A116:F116"/>
    <mergeCell ref="G116:I116"/>
    <mergeCell ref="A122:L122"/>
    <mergeCell ref="A119:E119"/>
    <mergeCell ref="H120:I120"/>
    <mergeCell ref="F119:I119"/>
    <mergeCell ref="A121:E121"/>
    <mergeCell ref="A109:E109"/>
    <mergeCell ref="A110:E110"/>
    <mergeCell ref="A77:L77"/>
    <mergeCell ref="G60:I60"/>
    <mergeCell ref="M5:M6"/>
    <mergeCell ref="F48:I48"/>
    <mergeCell ref="A114:L114"/>
    <mergeCell ref="A124:L124"/>
    <mergeCell ref="A1:L1"/>
    <mergeCell ref="A87:C87"/>
    <mergeCell ref="A88:C88"/>
    <mergeCell ref="A91:L91"/>
    <mergeCell ref="A92:C92"/>
    <mergeCell ref="A93:C93"/>
    <mergeCell ref="A95:L95"/>
    <mergeCell ref="A94:J94"/>
    <mergeCell ref="K5:L5"/>
    <mergeCell ref="A10:E10"/>
    <mergeCell ref="A11:E11"/>
    <mergeCell ref="A12:E12"/>
    <mergeCell ref="A2:L2"/>
    <mergeCell ref="A3:L3"/>
    <mergeCell ref="A4:G4"/>
    <mergeCell ref="G5:J5"/>
    <mergeCell ref="A5:F5"/>
    <mergeCell ref="A64:E64"/>
    <mergeCell ref="A65:E65"/>
    <mergeCell ref="A7:L7"/>
    <mergeCell ref="H8:I8"/>
    <mergeCell ref="A8:F9"/>
    <mergeCell ref="G8:G9"/>
    <mergeCell ref="J8:J9"/>
    <mergeCell ref="K8:K9"/>
    <mergeCell ref="G24:H24"/>
    <mergeCell ref="G25:H25"/>
    <mergeCell ref="G29:H29"/>
    <mergeCell ref="G30:H30"/>
    <mergeCell ref="A20:L20"/>
    <mergeCell ref="A21:L21"/>
    <mergeCell ref="A29:E29"/>
    <mergeCell ref="A27:L27"/>
    <mergeCell ref="G19:I19"/>
    <mergeCell ref="A14:E14"/>
    <mergeCell ref="A19:E19"/>
    <mergeCell ref="A13:E13"/>
    <mergeCell ref="A15:K15"/>
    <mergeCell ref="A24:C24"/>
    <mergeCell ref="A23:L23"/>
    <mergeCell ref="A28:I28"/>
    <mergeCell ref="A30:E30"/>
    <mergeCell ref="A16:E16"/>
    <mergeCell ref="G16:I16"/>
    <mergeCell ref="M120:M121"/>
    <mergeCell ref="H121:I121"/>
    <mergeCell ref="G82:H82"/>
    <mergeCell ref="G84:H84"/>
    <mergeCell ref="G86:H86"/>
    <mergeCell ref="G87:H87"/>
    <mergeCell ref="G88:H88"/>
    <mergeCell ref="G83:I83"/>
    <mergeCell ref="G92:H92"/>
    <mergeCell ref="G93:H93"/>
    <mergeCell ref="A112:L112"/>
    <mergeCell ref="A108:L108"/>
    <mergeCell ref="A107:L107"/>
    <mergeCell ref="A111:L111"/>
    <mergeCell ref="A101:K101"/>
    <mergeCell ref="A102:K102"/>
    <mergeCell ref="A104:K104"/>
    <mergeCell ref="A103:K103"/>
    <mergeCell ref="A105:K105"/>
    <mergeCell ref="A106:K106"/>
    <mergeCell ref="A96:L96"/>
    <mergeCell ref="A82:C84"/>
    <mergeCell ref="A118:L118"/>
    <mergeCell ref="A120:E120"/>
    <mergeCell ref="G109:H109"/>
    <mergeCell ref="G110:H110"/>
    <mergeCell ref="A78:C80"/>
    <mergeCell ref="A56:L56"/>
    <mergeCell ref="A36:E36"/>
    <mergeCell ref="A72:D72"/>
    <mergeCell ref="A73:D73"/>
    <mergeCell ref="A71:D71"/>
    <mergeCell ref="A44:D44"/>
    <mergeCell ref="A37:F37"/>
    <mergeCell ref="G37:J37"/>
    <mergeCell ref="A54:F54"/>
    <mergeCell ref="A53:D53"/>
    <mergeCell ref="J44:K44"/>
    <mergeCell ref="J47:K47"/>
    <mergeCell ref="G79:I79"/>
    <mergeCell ref="G36:H36"/>
    <mergeCell ref="G41:H41"/>
    <mergeCell ref="G42:H42"/>
    <mergeCell ref="G45:H45"/>
    <mergeCell ref="G51:H51"/>
    <mergeCell ref="G52:H52"/>
    <mergeCell ref="A47:D47"/>
    <mergeCell ref="E47:I47"/>
    <mergeCell ref="M9:M10"/>
    <mergeCell ref="M91:M93"/>
    <mergeCell ref="M59:M60"/>
    <mergeCell ref="M51:M52"/>
    <mergeCell ref="A33:E33"/>
    <mergeCell ref="G64:I64"/>
    <mergeCell ref="G65:I65"/>
    <mergeCell ref="I41:K41"/>
    <mergeCell ref="A42:F42"/>
    <mergeCell ref="A81:K81"/>
    <mergeCell ref="D78:F78"/>
    <mergeCell ref="D80:F80"/>
    <mergeCell ref="I35:K35"/>
    <mergeCell ref="A35:F35"/>
    <mergeCell ref="A51:E51"/>
    <mergeCell ref="A32:E32"/>
    <mergeCell ref="A31:E31"/>
    <mergeCell ref="A34:E34"/>
    <mergeCell ref="G80:H80"/>
    <mergeCell ref="G53:H53"/>
    <mergeCell ref="G78:H78"/>
    <mergeCell ref="A40:L40"/>
    <mergeCell ref="E45:F45"/>
    <mergeCell ref="A46:K46"/>
  </mergeCells>
  <conditionalFormatting sqref="J17">
    <cfRule type="cellIs" dxfId="5" priority="4" operator="equal">
      <formula>$J$16</formula>
    </cfRule>
    <cfRule type="cellIs" dxfId="4" priority="5" operator="lessThan">
      <formula>$J$16</formula>
    </cfRule>
    <cfRule type="cellIs" dxfId="3" priority="6" operator="greaterThan">
      <formula>$J$16</formula>
    </cfRule>
  </conditionalFormatting>
  <pageMargins left="0.62992125984251968" right="3.937007874015748E-2" top="0.15748031496062992" bottom="0.15748031496062992" header="0.31496062992125984" footer="0.31496062992125984"/>
  <pageSetup paperSize="9" scale="83" fitToWidth="2" fitToHeight="2" orientation="portrait" r:id="rId1"/>
  <headerFooter>
    <oddFooter xml:space="preserve">&amp;C
&amp;"Arial,Standard"&amp;8Vordruck_Musterkalkulation_Stand 10/2019&amp;R
</oddFooter>
  </headerFooter>
  <rowBreaks count="1" manualBreakCount="1">
    <brk id="5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683D-6A93-4524-A707-C40976E6F0D7}">
  <dimension ref="A1:M153"/>
  <sheetViews>
    <sheetView tabSelected="1" topLeftCell="A49" workbookViewId="0">
      <selection activeCell="H121" sqref="H121:J121"/>
    </sheetView>
  </sheetViews>
  <sheetFormatPr baseColWidth="10" defaultRowHeight="12.75" x14ac:dyDescent="0.2"/>
  <cols>
    <col min="13" max="13" width="20.83203125" customWidth="1"/>
  </cols>
  <sheetData>
    <row r="1" spans="1:13" ht="15" x14ac:dyDescent="0.2">
      <c r="A1" s="416" t="s">
        <v>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153"/>
    </row>
    <row r="2" spans="1:13" x14ac:dyDescent="0.2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153"/>
    </row>
    <row r="3" spans="1:13" x14ac:dyDescent="0.2">
      <c r="A3" s="418" t="s">
        <v>53</v>
      </c>
      <c r="B3" s="418"/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153"/>
    </row>
    <row r="4" spans="1:13" x14ac:dyDescent="0.2">
      <c r="A4" s="417"/>
      <c r="B4" s="417"/>
      <c r="C4" s="417"/>
      <c r="D4" s="417"/>
      <c r="E4" s="417"/>
      <c r="F4" s="417"/>
      <c r="G4" s="417"/>
      <c r="H4" s="159"/>
      <c r="I4" s="155"/>
      <c r="J4" s="155"/>
      <c r="K4" s="155"/>
      <c r="L4" s="155"/>
      <c r="M4" s="153"/>
    </row>
    <row r="5" spans="1:13" x14ac:dyDescent="0.2">
      <c r="A5" s="418" t="s">
        <v>111</v>
      </c>
      <c r="B5" s="418"/>
      <c r="C5" s="418"/>
      <c r="D5" s="418"/>
      <c r="E5" s="418"/>
      <c r="F5" s="418"/>
      <c r="G5" s="419" t="s">
        <v>8</v>
      </c>
      <c r="H5" s="419"/>
      <c r="I5" s="419"/>
      <c r="J5" s="419"/>
      <c r="K5" s="420" t="s">
        <v>112</v>
      </c>
      <c r="L5" s="420"/>
      <c r="M5" s="426" t="s">
        <v>100</v>
      </c>
    </row>
    <row r="6" spans="1:13" ht="13.5" thickBot="1" x14ac:dyDescent="0.25">
      <c r="A6" s="160"/>
      <c r="B6" s="160"/>
      <c r="C6" s="160"/>
      <c r="D6" s="160"/>
      <c r="E6" s="155"/>
      <c r="F6" s="161"/>
      <c r="G6" s="155"/>
      <c r="H6" s="155"/>
      <c r="I6" s="155"/>
      <c r="J6" s="155"/>
      <c r="K6" s="155"/>
      <c r="L6" s="155"/>
      <c r="M6" s="426"/>
    </row>
    <row r="7" spans="1:13" x14ac:dyDescent="0.2">
      <c r="A7" s="342" t="s">
        <v>95</v>
      </c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4"/>
      <c r="M7" s="153"/>
    </row>
    <row r="8" spans="1:13" x14ac:dyDescent="0.15">
      <c r="A8" s="427"/>
      <c r="B8" s="428"/>
      <c r="C8" s="428"/>
      <c r="D8" s="428"/>
      <c r="E8" s="428"/>
      <c r="F8" s="428"/>
      <c r="G8" s="429" t="s">
        <v>23</v>
      </c>
      <c r="H8" s="429" t="s">
        <v>82</v>
      </c>
      <c r="I8" s="429"/>
      <c r="J8" s="429" t="s">
        <v>85</v>
      </c>
      <c r="K8" s="430" t="s">
        <v>87</v>
      </c>
      <c r="L8" s="28"/>
      <c r="M8" s="153"/>
    </row>
    <row r="9" spans="1:13" ht="13.5" thickBot="1" x14ac:dyDescent="0.2">
      <c r="A9" s="427"/>
      <c r="B9" s="428"/>
      <c r="C9" s="428"/>
      <c r="D9" s="428"/>
      <c r="E9" s="428"/>
      <c r="F9" s="428"/>
      <c r="G9" s="429"/>
      <c r="H9" s="162" t="s">
        <v>84</v>
      </c>
      <c r="I9" s="163" t="s">
        <v>83</v>
      </c>
      <c r="J9" s="429"/>
      <c r="K9" s="430"/>
      <c r="L9" s="28"/>
      <c r="M9" s="423" t="s">
        <v>99</v>
      </c>
    </row>
    <row r="10" spans="1:13" x14ac:dyDescent="0.2">
      <c r="A10" s="431" t="s">
        <v>58</v>
      </c>
      <c r="B10" s="432"/>
      <c r="C10" s="432"/>
      <c r="D10" s="432"/>
      <c r="E10" s="432"/>
      <c r="F10" s="161" t="s">
        <v>3</v>
      </c>
      <c r="G10" s="116">
        <f>G34</f>
        <v>65</v>
      </c>
      <c r="H10" s="117">
        <v>3</v>
      </c>
      <c r="I10" s="118">
        <v>3</v>
      </c>
      <c r="J10" s="164">
        <f>H10/4.333</f>
        <v>0.69236095084237248</v>
      </c>
      <c r="K10" s="165">
        <f>$G$10/$I$10</f>
        <v>21.666666666666668</v>
      </c>
      <c r="L10" s="28"/>
      <c r="M10" s="423"/>
    </row>
    <row r="11" spans="1:13" ht="13.5" thickBot="1" x14ac:dyDescent="0.25">
      <c r="A11" s="421" t="s">
        <v>57</v>
      </c>
      <c r="B11" s="422"/>
      <c r="C11" s="422"/>
      <c r="D11" s="422"/>
      <c r="E11" s="422"/>
      <c r="F11" s="161" t="s">
        <v>3</v>
      </c>
      <c r="G11" s="119">
        <f>G53</f>
        <v>96</v>
      </c>
      <c r="H11" s="120">
        <v>4</v>
      </c>
      <c r="I11" s="121">
        <v>3</v>
      </c>
      <c r="J11" s="166">
        <f>H11/4.333</f>
        <v>0.92314793445649657</v>
      </c>
      <c r="K11" s="167">
        <f>$G$11/$I$11</f>
        <v>32</v>
      </c>
      <c r="L11" s="28"/>
      <c r="M11" s="423"/>
    </row>
    <row r="12" spans="1:13" ht="13.5" thickBot="1" x14ac:dyDescent="0.25">
      <c r="A12" s="421"/>
      <c r="B12" s="422"/>
      <c r="C12" s="422"/>
      <c r="D12" s="422"/>
      <c r="E12" s="422"/>
      <c r="F12" s="168" t="s">
        <v>86</v>
      </c>
      <c r="G12" s="169">
        <f>$G$10+$G$11</f>
        <v>161</v>
      </c>
      <c r="H12" s="170">
        <f>SUM($H$10:$H$11)</f>
        <v>7</v>
      </c>
      <c r="I12" s="170">
        <f>SUM($I$10:$I$11)</f>
        <v>6</v>
      </c>
      <c r="J12" s="171">
        <v>3</v>
      </c>
      <c r="K12" s="172"/>
      <c r="L12" s="28"/>
      <c r="M12" s="423"/>
    </row>
    <row r="13" spans="1:13" ht="13.5" thickBot="1" x14ac:dyDescent="0.25">
      <c r="A13" s="421" t="s">
        <v>62</v>
      </c>
      <c r="B13" s="422"/>
      <c r="C13" s="422"/>
      <c r="D13" s="422"/>
      <c r="E13" s="422"/>
      <c r="F13" s="161" t="s">
        <v>3</v>
      </c>
      <c r="G13" s="124">
        <v>0</v>
      </c>
      <c r="H13" s="125">
        <v>0</v>
      </c>
      <c r="I13" s="126">
        <v>0</v>
      </c>
      <c r="J13" s="173">
        <f>H13/4.333</f>
        <v>0</v>
      </c>
      <c r="K13" s="174" t="e">
        <f>$G$13/$I$13</f>
        <v>#DIV/0!</v>
      </c>
      <c r="L13" s="28"/>
      <c r="M13" s="153"/>
    </row>
    <row r="14" spans="1:13" x14ac:dyDescent="0.2">
      <c r="A14" s="421" t="s">
        <v>4</v>
      </c>
      <c r="B14" s="422"/>
      <c r="C14" s="422"/>
      <c r="D14" s="422"/>
      <c r="E14" s="422"/>
      <c r="F14" s="161" t="s">
        <v>6</v>
      </c>
      <c r="G14" s="169">
        <f>$G$12+$G$13</f>
        <v>161</v>
      </c>
      <c r="H14" s="175">
        <f>$H$12+$H$13</f>
        <v>7</v>
      </c>
      <c r="I14" s="175">
        <f>I$12+$I$13</f>
        <v>6</v>
      </c>
      <c r="J14" s="176">
        <f>H14/4.333</f>
        <v>1.615508885298869</v>
      </c>
      <c r="K14" s="155"/>
      <c r="L14" s="28"/>
      <c r="M14" s="153"/>
    </row>
    <row r="15" spans="1:13" ht="13.5" thickBot="1" x14ac:dyDescent="0.25">
      <c r="A15" s="424"/>
      <c r="B15" s="425"/>
      <c r="C15" s="425"/>
      <c r="D15" s="425"/>
      <c r="E15" s="425"/>
      <c r="F15" s="425"/>
      <c r="G15" s="425"/>
      <c r="H15" s="425"/>
      <c r="I15" s="425"/>
      <c r="J15" s="425"/>
      <c r="K15" s="425"/>
      <c r="L15" s="28"/>
      <c r="M15" s="153"/>
    </row>
    <row r="16" spans="1:13" ht="14.25" thickTop="1" thickBot="1" x14ac:dyDescent="0.25">
      <c r="A16" s="322"/>
      <c r="B16" s="323"/>
      <c r="C16" s="323"/>
      <c r="D16" s="323"/>
      <c r="E16" s="323"/>
      <c r="F16" s="150"/>
      <c r="G16" s="438" t="s">
        <v>109</v>
      </c>
      <c r="H16" s="439"/>
      <c r="I16" s="439"/>
      <c r="J16" s="151">
        <v>35.14</v>
      </c>
      <c r="K16" s="152"/>
      <c r="L16" s="44"/>
      <c r="M16" s="153"/>
    </row>
    <row r="17" spans="1:13" ht="13.5" thickBot="1" x14ac:dyDescent="0.25">
      <c r="A17" s="322"/>
      <c r="B17" s="323"/>
      <c r="C17" s="323"/>
      <c r="D17" s="323"/>
      <c r="E17" s="323"/>
      <c r="F17" s="150"/>
      <c r="G17" s="404" t="s">
        <v>110</v>
      </c>
      <c r="H17" s="405"/>
      <c r="I17" s="405"/>
      <c r="J17" s="156">
        <f>K151</f>
        <v>0</v>
      </c>
      <c r="K17" s="157"/>
      <c r="L17" s="44"/>
      <c r="M17" s="153"/>
    </row>
    <row r="18" spans="1:13" ht="13.5" thickBot="1" x14ac:dyDescent="0.25">
      <c r="A18" s="322" t="s">
        <v>63</v>
      </c>
      <c r="B18" s="323"/>
      <c r="C18" s="323"/>
      <c r="D18" s="323"/>
      <c r="E18" s="323"/>
      <c r="F18" s="150"/>
      <c r="G18" s="440" t="s">
        <v>7</v>
      </c>
      <c r="H18" s="440"/>
      <c r="I18" s="441"/>
      <c r="J18" s="177">
        <v>12</v>
      </c>
      <c r="K18" s="178"/>
      <c r="L18" s="44"/>
      <c r="M18" s="153"/>
    </row>
    <row r="19" spans="1:13" ht="13.5" thickBot="1" x14ac:dyDescent="0.25">
      <c r="A19" s="433"/>
      <c r="B19" s="434"/>
      <c r="C19" s="434"/>
      <c r="D19" s="434"/>
      <c r="E19" s="434"/>
      <c r="F19" s="434"/>
      <c r="G19" s="434"/>
      <c r="H19" s="434"/>
      <c r="I19" s="434"/>
      <c r="J19" s="434"/>
      <c r="K19" s="434"/>
      <c r="L19" s="435"/>
      <c r="M19" s="153"/>
    </row>
    <row r="20" spans="1:13" ht="13.5" thickBot="1" x14ac:dyDescent="0.25">
      <c r="A20" s="311" t="s">
        <v>65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3"/>
      <c r="M20" s="153"/>
    </row>
    <row r="21" spans="1:13" ht="13.5" thickBot="1" x14ac:dyDescent="0.25">
      <c r="A21" s="179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53"/>
    </row>
    <row r="22" spans="1:13" ht="13.5" thickBot="1" x14ac:dyDescent="0.25">
      <c r="A22" s="253" t="s">
        <v>26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5"/>
      <c r="M22" s="153"/>
    </row>
    <row r="23" spans="1:13" ht="13.5" thickBot="1" x14ac:dyDescent="0.25">
      <c r="A23" s="436" t="s">
        <v>113</v>
      </c>
      <c r="B23" s="437"/>
      <c r="C23" s="437"/>
      <c r="D23" s="181"/>
      <c r="E23" s="182"/>
      <c r="F23" s="183" t="s">
        <v>3</v>
      </c>
      <c r="G23" s="302">
        <v>12</v>
      </c>
      <c r="H23" s="303"/>
      <c r="I23" s="184"/>
      <c r="J23" s="88"/>
      <c r="K23" s="185">
        <f>$G$23*$J$23</f>
        <v>0</v>
      </c>
      <c r="L23" s="10"/>
      <c r="M23" s="153"/>
    </row>
    <row r="24" spans="1:13" ht="13.5" thickBot="1" x14ac:dyDescent="0.25">
      <c r="A24" s="413" t="s">
        <v>114</v>
      </c>
      <c r="B24" s="414"/>
      <c r="C24" s="415"/>
      <c r="D24" s="186"/>
      <c r="E24" s="186"/>
      <c r="F24" s="187" t="s">
        <v>3</v>
      </c>
      <c r="G24" s="304">
        <v>12</v>
      </c>
      <c r="H24" s="305"/>
      <c r="I24" s="188"/>
      <c r="J24" s="110"/>
      <c r="K24" s="189">
        <f>$G$24*$J$24</f>
        <v>0</v>
      </c>
      <c r="L24" s="11"/>
      <c r="M24" s="153"/>
    </row>
    <row r="25" spans="1:13" ht="13.5" thickBot="1" x14ac:dyDescent="0.25">
      <c r="A25" s="179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53"/>
    </row>
    <row r="26" spans="1:13" x14ac:dyDescent="0.2">
      <c r="A26" s="253" t="s">
        <v>27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5"/>
      <c r="M26" s="442" t="s">
        <v>102</v>
      </c>
    </row>
    <row r="27" spans="1:13" ht="23.25" thickBot="1" x14ac:dyDescent="0.25">
      <c r="A27" s="443"/>
      <c r="B27" s="444"/>
      <c r="C27" s="444"/>
      <c r="D27" s="444"/>
      <c r="E27" s="444"/>
      <c r="F27" s="444"/>
      <c r="G27" s="444"/>
      <c r="H27" s="444"/>
      <c r="I27" s="444"/>
      <c r="J27" s="190" t="s">
        <v>9</v>
      </c>
      <c r="K27" s="191" t="s">
        <v>0</v>
      </c>
      <c r="L27" s="19"/>
      <c r="M27" s="442"/>
    </row>
    <row r="28" spans="1:13" x14ac:dyDescent="0.2">
      <c r="A28" s="421" t="s">
        <v>115</v>
      </c>
      <c r="B28" s="422"/>
      <c r="C28" s="422"/>
      <c r="D28" s="422"/>
      <c r="E28" s="422"/>
      <c r="F28" s="183" t="s">
        <v>5</v>
      </c>
      <c r="G28" s="302">
        <v>12</v>
      </c>
      <c r="H28" s="303"/>
      <c r="I28" s="184"/>
      <c r="J28" s="87">
        <v>0</v>
      </c>
      <c r="K28" s="185">
        <f>J28*G28</f>
        <v>0</v>
      </c>
      <c r="L28" s="20"/>
      <c r="M28" s="442"/>
    </row>
    <row r="29" spans="1:13" x14ac:dyDescent="0.2">
      <c r="A29" s="421" t="s">
        <v>116</v>
      </c>
      <c r="B29" s="422"/>
      <c r="C29" s="422"/>
      <c r="D29" s="422"/>
      <c r="E29" s="422"/>
      <c r="F29" s="183" t="s">
        <v>5</v>
      </c>
      <c r="G29" s="306">
        <v>28</v>
      </c>
      <c r="H29" s="307"/>
      <c r="I29" s="184"/>
      <c r="J29" s="88">
        <v>0</v>
      </c>
      <c r="K29" s="185">
        <f>J29*G29</f>
        <v>0</v>
      </c>
      <c r="L29" s="20"/>
      <c r="M29" s="442" t="s">
        <v>117</v>
      </c>
    </row>
    <row r="30" spans="1:13" x14ac:dyDescent="0.2">
      <c r="A30" s="421" t="s">
        <v>118</v>
      </c>
      <c r="B30" s="422"/>
      <c r="C30" s="422"/>
      <c r="D30" s="422"/>
      <c r="E30" s="422"/>
      <c r="F30" s="183" t="s">
        <v>5</v>
      </c>
      <c r="G30" s="306">
        <v>25</v>
      </c>
      <c r="H30" s="307"/>
      <c r="I30" s="184"/>
      <c r="J30" s="88">
        <v>0</v>
      </c>
      <c r="K30" s="185">
        <f>J30*G30</f>
        <v>0</v>
      </c>
      <c r="L30" s="20"/>
      <c r="M30" s="442"/>
    </row>
    <row r="31" spans="1:13" x14ac:dyDescent="0.2">
      <c r="A31" s="421" t="s">
        <v>119</v>
      </c>
      <c r="B31" s="422"/>
      <c r="C31" s="422"/>
      <c r="D31" s="422"/>
      <c r="E31" s="422"/>
      <c r="F31" s="183" t="s">
        <v>5</v>
      </c>
      <c r="G31" s="306">
        <v>0</v>
      </c>
      <c r="H31" s="307"/>
      <c r="I31" s="184"/>
      <c r="J31" s="88">
        <v>0</v>
      </c>
      <c r="K31" s="185">
        <f t="shared" ref="K31" si="0">J31*G31</f>
        <v>0</v>
      </c>
      <c r="L31" s="20"/>
      <c r="M31" s="442"/>
    </row>
    <row r="32" spans="1:13" x14ac:dyDescent="0.2">
      <c r="A32" s="421"/>
      <c r="B32" s="422"/>
      <c r="C32" s="422"/>
      <c r="D32" s="422"/>
      <c r="E32" s="422"/>
      <c r="F32" s="183" t="s">
        <v>5</v>
      </c>
      <c r="G32" s="306">
        <v>0</v>
      </c>
      <c r="H32" s="307"/>
      <c r="I32" s="184"/>
      <c r="J32" s="88">
        <v>0</v>
      </c>
      <c r="K32" s="185">
        <f>J32*G32</f>
        <v>0</v>
      </c>
      <c r="L32" s="20"/>
      <c r="M32" s="153"/>
    </row>
    <row r="33" spans="1:13" ht="13.5" thickBot="1" x14ac:dyDescent="0.25">
      <c r="A33" s="421"/>
      <c r="B33" s="422"/>
      <c r="C33" s="422"/>
      <c r="D33" s="422"/>
      <c r="E33" s="422"/>
      <c r="F33" s="183" t="s">
        <v>5</v>
      </c>
      <c r="G33" s="304">
        <v>0</v>
      </c>
      <c r="H33" s="305"/>
      <c r="I33" s="184"/>
      <c r="J33" s="89">
        <v>0</v>
      </c>
      <c r="K33" s="185">
        <f t="shared" ref="K33" si="1">J33*G33</f>
        <v>0</v>
      </c>
      <c r="L33" s="20"/>
      <c r="M33" s="153"/>
    </row>
    <row r="34" spans="1:13" ht="13.5" thickBot="1" x14ac:dyDescent="0.25">
      <c r="A34" s="445" t="s">
        <v>33</v>
      </c>
      <c r="B34" s="446"/>
      <c r="C34" s="446"/>
      <c r="D34" s="446"/>
      <c r="E34" s="446"/>
      <c r="F34" s="446"/>
      <c r="G34" s="447">
        <f>SUM(G28:G33)</f>
        <v>65</v>
      </c>
      <c r="H34" s="447"/>
      <c r="I34" s="448"/>
      <c r="J34" s="448"/>
      <c r="K34" s="449"/>
      <c r="L34" s="20"/>
      <c r="M34" s="153"/>
    </row>
    <row r="35" spans="1:13" ht="18.75" thickBot="1" x14ac:dyDescent="0.25">
      <c r="A35" s="421" t="s">
        <v>28</v>
      </c>
      <c r="B35" s="422"/>
      <c r="C35" s="422"/>
      <c r="D35" s="422"/>
      <c r="E35" s="422"/>
      <c r="F35" s="183"/>
      <c r="G35" s="249"/>
      <c r="H35" s="250"/>
      <c r="I35" s="56">
        <f>$G$35/$G$34</f>
        <v>0</v>
      </c>
      <c r="J35" s="79"/>
      <c r="K35" s="185">
        <f>J35*G35</f>
        <v>0</v>
      </c>
      <c r="L35" s="20"/>
      <c r="M35" s="192" t="s">
        <v>120</v>
      </c>
    </row>
    <row r="36" spans="1:13" x14ac:dyDescent="0.2">
      <c r="A36" s="450"/>
      <c r="B36" s="451"/>
      <c r="C36" s="451"/>
      <c r="D36" s="451"/>
      <c r="E36" s="451"/>
      <c r="F36" s="451"/>
      <c r="G36" s="452" t="s">
        <v>106</v>
      </c>
      <c r="H36" s="452"/>
      <c r="I36" s="452"/>
      <c r="J36" s="452"/>
      <c r="K36" s="145">
        <f>K37/G34</f>
        <v>0</v>
      </c>
      <c r="L36" s="20"/>
      <c r="M36" s="192"/>
    </row>
    <row r="37" spans="1:13" ht="13.5" thickBot="1" x14ac:dyDescent="0.25">
      <c r="A37" s="455" t="s">
        <v>1</v>
      </c>
      <c r="B37" s="456"/>
      <c r="C37" s="456"/>
      <c r="D37" s="456"/>
      <c r="E37" s="456"/>
      <c r="F37" s="456"/>
      <c r="G37" s="193"/>
      <c r="H37" s="193"/>
      <c r="I37" s="194"/>
      <c r="J37" s="195"/>
      <c r="K37" s="27">
        <f>SUM(K28:K35)</f>
        <v>0</v>
      </c>
      <c r="L37" s="21" t="e">
        <f>$K$37/$K$149</f>
        <v>#DIV/0!</v>
      </c>
      <c r="M37" s="153"/>
    </row>
    <row r="38" spans="1:13" ht="13.5" thickBot="1" x14ac:dyDescent="0.25">
      <c r="A38" s="179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53"/>
    </row>
    <row r="39" spans="1:13" x14ac:dyDescent="0.2">
      <c r="A39" s="253" t="s">
        <v>121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5"/>
      <c r="M39" s="442"/>
    </row>
    <row r="40" spans="1:13" ht="23.25" thickBot="1" x14ac:dyDescent="0.25">
      <c r="A40" s="443"/>
      <c r="B40" s="444"/>
      <c r="C40" s="444"/>
      <c r="D40" s="444"/>
      <c r="E40" s="444"/>
      <c r="F40" s="444"/>
      <c r="G40" s="444"/>
      <c r="H40" s="444"/>
      <c r="I40" s="444"/>
      <c r="J40" s="190" t="s">
        <v>9</v>
      </c>
      <c r="K40" s="191" t="s">
        <v>122</v>
      </c>
      <c r="L40" s="19"/>
      <c r="M40" s="442"/>
    </row>
    <row r="41" spans="1:13" x14ac:dyDescent="0.2">
      <c r="A41" s="421" t="s">
        <v>123</v>
      </c>
      <c r="B41" s="422"/>
      <c r="C41" s="422"/>
      <c r="D41" s="422"/>
      <c r="E41" s="422"/>
      <c r="F41" s="183" t="s">
        <v>5</v>
      </c>
      <c r="G41" s="302">
        <v>39</v>
      </c>
      <c r="H41" s="303"/>
      <c r="I41" s="184"/>
      <c r="J41" s="87">
        <v>0</v>
      </c>
      <c r="K41" s="185">
        <f>J41*G41</f>
        <v>0</v>
      </c>
      <c r="L41" s="20"/>
      <c r="M41" s="442"/>
    </row>
    <row r="42" spans="1:13" x14ac:dyDescent="0.2">
      <c r="A42" s="421"/>
      <c r="B42" s="422"/>
      <c r="C42" s="422"/>
      <c r="D42" s="422"/>
      <c r="E42" s="422"/>
      <c r="F42" s="183" t="s">
        <v>5</v>
      </c>
      <c r="G42" s="453"/>
      <c r="H42" s="454"/>
      <c r="I42" s="184"/>
      <c r="J42" s="88">
        <v>0</v>
      </c>
      <c r="K42" s="185">
        <f>J42*G42</f>
        <v>0</v>
      </c>
      <c r="L42" s="20"/>
      <c r="M42" s="442"/>
    </row>
    <row r="43" spans="1:13" x14ac:dyDescent="0.2">
      <c r="A43" s="421"/>
      <c r="B43" s="422"/>
      <c r="C43" s="422"/>
      <c r="D43" s="422"/>
      <c r="E43" s="422"/>
      <c r="F43" s="183" t="s">
        <v>5</v>
      </c>
      <c r="G43" s="453"/>
      <c r="H43" s="454"/>
      <c r="I43" s="184"/>
      <c r="J43" s="88">
        <v>0</v>
      </c>
      <c r="K43" s="185">
        <f>J43*G43</f>
        <v>0</v>
      </c>
      <c r="L43" s="20"/>
      <c r="M43" s="442"/>
    </row>
    <row r="44" spans="1:13" ht="13.5" thickBot="1" x14ac:dyDescent="0.25">
      <c r="A44" s="421"/>
      <c r="B44" s="422"/>
      <c r="C44" s="422"/>
      <c r="D44" s="422"/>
      <c r="E44" s="422"/>
      <c r="F44" s="183" t="s">
        <v>5</v>
      </c>
      <c r="G44" s="453"/>
      <c r="H44" s="454"/>
      <c r="I44" s="184"/>
      <c r="J44" s="88">
        <v>0</v>
      </c>
      <c r="K44" s="185">
        <f t="shared" ref="K44" si="2">J44*G44</f>
        <v>0</v>
      </c>
      <c r="L44" s="20"/>
      <c r="M44" s="442"/>
    </row>
    <row r="45" spans="1:13" x14ac:dyDescent="0.2">
      <c r="A45" s="421"/>
      <c r="B45" s="422"/>
      <c r="C45" s="422"/>
      <c r="D45" s="422"/>
      <c r="E45" s="422"/>
      <c r="F45" s="183" t="s">
        <v>5</v>
      </c>
      <c r="G45" s="302"/>
      <c r="H45" s="303"/>
      <c r="I45" s="184"/>
      <c r="J45" s="87">
        <v>0</v>
      </c>
      <c r="K45" s="185">
        <f>J45*G45</f>
        <v>0</v>
      </c>
      <c r="L45" s="20"/>
      <c r="M45" s="192"/>
    </row>
    <row r="46" spans="1:13" x14ac:dyDescent="0.2">
      <c r="A46" s="421"/>
      <c r="B46" s="422"/>
      <c r="C46" s="422"/>
      <c r="D46" s="422"/>
      <c r="E46" s="422"/>
      <c r="F46" s="183" t="s">
        <v>5</v>
      </c>
      <c r="G46" s="306"/>
      <c r="H46" s="307"/>
      <c r="I46" s="184"/>
      <c r="J46" s="88">
        <v>0</v>
      </c>
      <c r="K46" s="185">
        <f>J46*G46</f>
        <v>0</v>
      </c>
      <c r="L46" s="20"/>
      <c r="M46" s="442"/>
    </row>
    <row r="47" spans="1:13" x14ac:dyDescent="0.2">
      <c r="A47" s="421"/>
      <c r="B47" s="422"/>
      <c r="C47" s="422"/>
      <c r="D47" s="422"/>
      <c r="E47" s="422"/>
      <c r="F47" s="183" t="s">
        <v>5</v>
      </c>
      <c r="G47" s="306"/>
      <c r="H47" s="307"/>
      <c r="I47" s="184"/>
      <c r="J47" s="88">
        <v>0</v>
      </c>
      <c r="K47" s="185">
        <f>J47*G47</f>
        <v>0</v>
      </c>
      <c r="L47" s="20"/>
      <c r="M47" s="442"/>
    </row>
    <row r="48" spans="1:13" x14ac:dyDescent="0.2">
      <c r="A48" s="421"/>
      <c r="B48" s="422"/>
      <c r="C48" s="422"/>
      <c r="D48" s="422"/>
      <c r="E48" s="422"/>
      <c r="F48" s="183" t="s">
        <v>5</v>
      </c>
      <c r="G48" s="306"/>
      <c r="H48" s="307"/>
      <c r="I48" s="184"/>
      <c r="J48" s="88">
        <v>0</v>
      </c>
      <c r="K48" s="185">
        <f t="shared" ref="K48" si="3">J48*G48</f>
        <v>0</v>
      </c>
      <c r="L48" s="20"/>
      <c r="M48" s="442"/>
    </row>
    <row r="49" spans="1:13" x14ac:dyDescent="0.2">
      <c r="A49" s="457" t="s">
        <v>124</v>
      </c>
      <c r="B49" s="458"/>
      <c r="C49" s="458"/>
      <c r="D49" s="458"/>
      <c r="E49" s="458"/>
      <c r="F49" s="183" t="s">
        <v>5</v>
      </c>
      <c r="G49" s="306">
        <v>4</v>
      </c>
      <c r="H49" s="307"/>
      <c r="I49" s="184"/>
      <c r="J49" s="88">
        <f>[1]Variablen!B29</f>
        <v>0</v>
      </c>
      <c r="K49" s="185">
        <f>J49*G49</f>
        <v>0</v>
      </c>
      <c r="L49" s="20"/>
      <c r="M49" s="153"/>
    </row>
    <row r="50" spans="1:13" ht="13.5" thickBot="1" x14ac:dyDescent="0.25">
      <c r="A50" s="457" t="s">
        <v>125</v>
      </c>
      <c r="B50" s="458"/>
      <c r="C50" s="458"/>
      <c r="D50" s="458"/>
      <c r="E50" s="458"/>
      <c r="F50" s="183" t="s">
        <v>5</v>
      </c>
      <c r="G50" s="304">
        <v>4</v>
      </c>
      <c r="H50" s="305"/>
      <c r="I50" s="184"/>
      <c r="J50" s="89">
        <v>0</v>
      </c>
      <c r="K50" s="185">
        <f t="shared" ref="K50" si="4">J50*G50</f>
        <v>0</v>
      </c>
      <c r="L50" s="20"/>
      <c r="M50" s="153"/>
    </row>
    <row r="51" spans="1:13" x14ac:dyDescent="0.2">
      <c r="A51" s="457" t="s">
        <v>126</v>
      </c>
      <c r="B51" s="458"/>
      <c r="C51" s="458"/>
      <c r="D51" s="458"/>
      <c r="E51" s="458"/>
      <c r="F51" s="183" t="s">
        <v>5</v>
      </c>
      <c r="G51" s="306">
        <v>40</v>
      </c>
      <c r="H51" s="307"/>
      <c r="I51" s="184"/>
      <c r="J51" s="88">
        <v>0</v>
      </c>
      <c r="K51" s="185">
        <f>J51*G51</f>
        <v>0</v>
      </c>
      <c r="L51" s="20"/>
      <c r="M51" s="153"/>
    </row>
    <row r="52" spans="1:13" ht="13.5" thickBot="1" x14ac:dyDescent="0.25">
      <c r="A52" s="457" t="s">
        <v>127</v>
      </c>
      <c r="B52" s="458"/>
      <c r="C52" s="458"/>
      <c r="D52" s="458"/>
      <c r="E52" s="458"/>
      <c r="F52" s="183" t="s">
        <v>5</v>
      </c>
      <c r="G52" s="304">
        <v>9</v>
      </c>
      <c r="H52" s="305"/>
      <c r="I52" s="184"/>
      <c r="J52" s="89">
        <v>0</v>
      </c>
      <c r="K52" s="185">
        <f t="shared" ref="K52" si="5">J52*G52</f>
        <v>0</v>
      </c>
      <c r="L52" s="20"/>
      <c r="M52" s="153"/>
    </row>
    <row r="53" spans="1:13" x14ac:dyDescent="0.2">
      <c r="A53" s="445" t="s">
        <v>33</v>
      </c>
      <c r="B53" s="446"/>
      <c r="C53" s="446"/>
      <c r="D53" s="446"/>
      <c r="E53" s="446"/>
      <c r="F53" s="446"/>
      <c r="G53" s="447">
        <f>SUM(G41:G52)</f>
        <v>96</v>
      </c>
      <c r="H53" s="447"/>
      <c r="I53" s="448"/>
      <c r="J53" s="448"/>
      <c r="K53" s="449"/>
      <c r="L53" s="20"/>
      <c r="M53" s="153"/>
    </row>
    <row r="54" spans="1:13" x14ac:dyDescent="0.2">
      <c r="A54" s="450"/>
      <c r="B54" s="451"/>
      <c r="C54" s="451"/>
      <c r="D54" s="451"/>
      <c r="E54" s="451"/>
      <c r="F54" s="451"/>
      <c r="G54" s="452" t="s">
        <v>128</v>
      </c>
      <c r="H54" s="452"/>
      <c r="I54" s="452"/>
      <c r="J54" s="452"/>
      <c r="K54" s="196">
        <f>SUM(K41:K53)</f>
        <v>0</v>
      </c>
      <c r="L54" s="20"/>
      <c r="M54" s="192"/>
    </row>
    <row r="55" spans="1:13" ht="13.5" thickBot="1" x14ac:dyDescent="0.25">
      <c r="A55" s="455" t="s">
        <v>129</v>
      </c>
      <c r="B55" s="456"/>
      <c r="C55" s="456"/>
      <c r="D55" s="456"/>
      <c r="E55" s="456"/>
      <c r="F55" s="456"/>
      <c r="G55" s="193"/>
      <c r="H55" s="193"/>
      <c r="I55" s="194"/>
      <c r="J55" s="195"/>
      <c r="K55" s="27">
        <f>SUM(K41:K53)*J18</f>
        <v>0</v>
      </c>
      <c r="L55" s="21" t="e">
        <f>$K$55/$K$149</f>
        <v>#DIV/0!</v>
      </c>
      <c r="M55" s="153"/>
    </row>
    <row r="56" spans="1:13" ht="13.5" thickBot="1" x14ac:dyDescent="0.25">
      <c r="A56" s="179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53"/>
    </row>
    <row r="57" spans="1:13" ht="13.5" thickBot="1" x14ac:dyDescent="0.25">
      <c r="A57" s="253" t="s">
        <v>130</v>
      </c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5"/>
      <c r="M57" s="153"/>
    </row>
    <row r="58" spans="1:13" ht="13.5" thickBot="1" x14ac:dyDescent="0.25">
      <c r="A58" s="467" t="s">
        <v>67</v>
      </c>
      <c r="B58" s="465"/>
      <c r="C58" s="465"/>
      <c r="D58" s="465"/>
      <c r="E58" s="465"/>
      <c r="F58" s="465"/>
      <c r="G58" s="249">
        <v>0</v>
      </c>
      <c r="H58" s="250"/>
      <c r="I58" s="448"/>
      <c r="J58" s="448"/>
      <c r="K58" s="448"/>
      <c r="L58" s="25"/>
      <c r="M58" s="153"/>
    </row>
    <row r="59" spans="1:13" ht="27" x14ac:dyDescent="0.2">
      <c r="A59" s="467" t="s">
        <v>42</v>
      </c>
      <c r="B59" s="465"/>
      <c r="C59" s="465"/>
      <c r="D59" s="465"/>
      <c r="E59" s="465"/>
      <c r="F59" s="465"/>
      <c r="G59" s="468">
        <f>$G$58*$J$18</f>
        <v>0</v>
      </c>
      <c r="H59" s="468"/>
      <c r="I59" s="197"/>
      <c r="J59" s="198" t="s">
        <v>75</v>
      </c>
      <c r="K59" s="199" t="e">
        <f>G58/J13</f>
        <v>#DIV/0!</v>
      </c>
      <c r="L59" s="25"/>
      <c r="M59" s="153"/>
    </row>
    <row r="60" spans="1:13" x14ac:dyDescent="0.2">
      <c r="A60" s="459" t="s">
        <v>68</v>
      </c>
      <c r="B60" s="460"/>
      <c r="C60" s="460"/>
      <c r="D60" s="460"/>
      <c r="E60" s="460"/>
      <c r="F60" s="460"/>
      <c r="G60" s="460"/>
      <c r="H60" s="460"/>
      <c r="I60" s="460"/>
      <c r="J60" s="460"/>
      <c r="K60" s="460"/>
      <c r="L60" s="25"/>
      <c r="M60" s="153"/>
    </row>
    <row r="61" spans="1:13" ht="13.5" thickBot="1" x14ac:dyDescent="0.25">
      <c r="A61" s="461" t="s">
        <v>70</v>
      </c>
      <c r="B61" s="462"/>
      <c r="C61" s="462"/>
      <c r="D61" s="462"/>
      <c r="E61" s="463"/>
      <c r="F61" s="463"/>
      <c r="G61" s="463"/>
      <c r="H61" s="463"/>
      <c r="I61" s="463"/>
      <c r="J61" s="464" t="s">
        <v>69</v>
      </c>
      <c r="K61" s="464"/>
      <c r="L61" s="25"/>
      <c r="M61" s="153"/>
    </row>
    <row r="62" spans="1:13" ht="13.5" thickBot="1" x14ac:dyDescent="0.25">
      <c r="A62" s="200"/>
      <c r="B62" s="379">
        <v>0</v>
      </c>
      <c r="C62" s="380"/>
      <c r="D62" s="381"/>
      <c r="E62" s="465" t="s">
        <v>98</v>
      </c>
      <c r="F62" s="465"/>
      <c r="G62" s="466">
        <f>$B$62*G59</f>
        <v>0</v>
      </c>
      <c r="H62" s="425"/>
      <c r="I62" s="184"/>
      <c r="J62" s="79">
        <v>0</v>
      </c>
      <c r="K62" s="185">
        <f>$G$62*$J$62</f>
        <v>0</v>
      </c>
      <c r="L62" s="25"/>
      <c r="M62" s="153"/>
    </row>
    <row r="63" spans="1:13" x14ac:dyDescent="0.2">
      <c r="A63" s="459" t="s">
        <v>72</v>
      </c>
      <c r="B63" s="460"/>
      <c r="C63" s="460"/>
      <c r="D63" s="460"/>
      <c r="E63" s="460"/>
      <c r="F63" s="460"/>
      <c r="G63" s="460"/>
      <c r="H63" s="460"/>
      <c r="I63" s="460"/>
      <c r="J63" s="460"/>
      <c r="K63" s="460"/>
      <c r="L63" s="25"/>
      <c r="M63" s="153"/>
    </row>
    <row r="64" spans="1:13" ht="13.5" thickBot="1" x14ac:dyDescent="0.25">
      <c r="A64" s="461" t="s">
        <v>73</v>
      </c>
      <c r="B64" s="462"/>
      <c r="C64" s="462"/>
      <c r="D64" s="462"/>
      <c r="E64" s="470"/>
      <c r="F64" s="470"/>
      <c r="G64" s="470"/>
      <c r="H64" s="470"/>
      <c r="I64" s="470"/>
      <c r="J64" s="464" t="s">
        <v>71</v>
      </c>
      <c r="K64" s="464"/>
      <c r="L64" s="25"/>
      <c r="M64" s="153"/>
    </row>
    <row r="65" spans="1:13" ht="13.5" thickBot="1" x14ac:dyDescent="0.25">
      <c r="A65" s="201"/>
      <c r="B65" s="392">
        <v>0</v>
      </c>
      <c r="C65" s="393"/>
      <c r="D65" s="394"/>
      <c r="E65" s="202"/>
      <c r="F65" s="474" t="s">
        <v>41</v>
      </c>
      <c r="G65" s="474"/>
      <c r="H65" s="474"/>
      <c r="I65" s="475"/>
      <c r="J65" s="79">
        <v>0</v>
      </c>
      <c r="K65" s="203">
        <f>$G$59*$J$65</f>
        <v>0</v>
      </c>
      <c r="L65" s="21" t="e">
        <f>($K$62+$K$65)/$K$149</f>
        <v>#DIV/0!</v>
      </c>
      <c r="M65" s="153"/>
    </row>
    <row r="66" spans="1:13" ht="13.5" thickBot="1" x14ac:dyDescent="0.25">
      <c r="A66" s="179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53"/>
    </row>
    <row r="67" spans="1:13" x14ac:dyDescent="0.2">
      <c r="A67" s="253" t="s">
        <v>131</v>
      </c>
      <c r="B67" s="254"/>
      <c r="C67" s="254"/>
      <c r="D67" s="254"/>
      <c r="E67" s="254"/>
      <c r="F67" s="254"/>
      <c r="G67" s="254"/>
      <c r="H67" s="254"/>
      <c r="I67" s="254"/>
      <c r="J67" s="254"/>
      <c r="K67" s="254"/>
      <c r="L67" s="255"/>
      <c r="M67" s="153"/>
    </row>
    <row r="68" spans="1:13" ht="42.75" thickBot="1" x14ac:dyDescent="0.25">
      <c r="A68" s="469"/>
      <c r="B68" s="470"/>
      <c r="C68" s="470"/>
      <c r="D68" s="470"/>
      <c r="E68" s="470"/>
      <c r="F68" s="204" t="s">
        <v>54</v>
      </c>
      <c r="G68" s="471" t="s">
        <v>55</v>
      </c>
      <c r="H68" s="471"/>
      <c r="I68" s="205" t="s">
        <v>56</v>
      </c>
      <c r="J68" s="205" t="s">
        <v>76</v>
      </c>
      <c r="K68" s="206" t="s">
        <v>50</v>
      </c>
      <c r="L68" s="19"/>
      <c r="M68" s="423" t="s">
        <v>94</v>
      </c>
    </row>
    <row r="69" spans="1:13" x14ac:dyDescent="0.2">
      <c r="A69" s="472" t="s">
        <v>34</v>
      </c>
      <c r="B69" s="473"/>
      <c r="C69" s="473"/>
      <c r="D69" s="473"/>
      <c r="E69" s="182"/>
      <c r="F69" s="149">
        <v>0</v>
      </c>
      <c r="G69" s="282">
        <v>0</v>
      </c>
      <c r="H69" s="283"/>
      <c r="I69" s="80">
        <f>F69/$I$14</f>
        <v>0</v>
      </c>
      <c r="J69" s="24">
        <f>$F$69/$G$14</f>
        <v>0</v>
      </c>
      <c r="K69" s="207">
        <f>$G$69*$F$69</f>
        <v>0</v>
      </c>
      <c r="L69" s="10"/>
      <c r="M69" s="423"/>
    </row>
    <row r="70" spans="1:13" ht="13.5" thickBot="1" x14ac:dyDescent="0.25">
      <c r="A70" s="274"/>
      <c r="B70" s="477"/>
      <c r="C70" s="477"/>
      <c r="D70" s="477"/>
      <c r="E70" s="182"/>
      <c r="F70" s="148">
        <v>0</v>
      </c>
      <c r="G70" s="251">
        <v>0</v>
      </c>
      <c r="H70" s="252"/>
      <c r="I70" s="80">
        <f>F70/$I$14</f>
        <v>0</v>
      </c>
      <c r="J70" s="24">
        <f>$F$70/$G$14</f>
        <v>0</v>
      </c>
      <c r="K70" s="207">
        <f>G70*F70</f>
        <v>0</v>
      </c>
      <c r="L70" s="16"/>
      <c r="M70" s="153"/>
    </row>
    <row r="71" spans="1:13" x14ac:dyDescent="0.2">
      <c r="A71" s="478"/>
      <c r="B71" s="479"/>
      <c r="C71" s="479"/>
      <c r="D71" s="479"/>
      <c r="E71" s="479"/>
      <c r="F71" s="479"/>
      <c r="G71" s="452" t="s">
        <v>35</v>
      </c>
      <c r="H71" s="452"/>
      <c r="I71" s="480"/>
      <c r="J71" s="480"/>
      <c r="K71" s="208">
        <f>$K$72/$J$18/$G$12</f>
        <v>0</v>
      </c>
      <c r="L71" s="10"/>
      <c r="M71" s="153"/>
    </row>
    <row r="72" spans="1:13" ht="13.5" thickBot="1" x14ac:dyDescent="0.25">
      <c r="A72" s="455" t="s">
        <v>1</v>
      </c>
      <c r="B72" s="456"/>
      <c r="C72" s="456"/>
      <c r="D72" s="456"/>
      <c r="E72" s="456"/>
      <c r="F72" s="456"/>
      <c r="G72" s="456"/>
      <c r="H72" s="456"/>
      <c r="I72" s="456"/>
      <c r="J72" s="481"/>
      <c r="K72" s="27">
        <f>SUM($K$69:$K$70)</f>
        <v>0</v>
      </c>
      <c r="L72" s="21" t="e">
        <f>$K$72/$K$149</f>
        <v>#DIV/0!</v>
      </c>
      <c r="M72" s="153"/>
    </row>
    <row r="73" spans="1:13" ht="13.5" thickBot="1" x14ac:dyDescent="0.25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153"/>
    </row>
    <row r="74" spans="1:13" x14ac:dyDescent="0.2">
      <c r="A74" s="253" t="s">
        <v>132</v>
      </c>
      <c r="B74" s="254"/>
      <c r="C74" s="254"/>
      <c r="D74" s="254"/>
      <c r="E74" s="254"/>
      <c r="F74" s="254"/>
      <c r="G74" s="254"/>
      <c r="H74" s="254"/>
      <c r="I74" s="254"/>
      <c r="J74" s="254"/>
      <c r="K74" s="254"/>
      <c r="L74" s="255"/>
      <c r="M74" s="153"/>
    </row>
    <row r="75" spans="1:13" x14ac:dyDescent="0.15">
      <c r="A75" s="57"/>
      <c r="B75" s="209"/>
      <c r="C75" s="209"/>
      <c r="D75" s="209"/>
      <c r="E75" s="209"/>
      <c r="F75" s="210" t="s">
        <v>3</v>
      </c>
      <c r="G75" s="476" t="s">
        <v>93</v>
      </c>
      <c r="H75" s="476"/>
      <c r="I75" s="476"/>
      <c r="J75" s="210" t="s">
        <v>48</v>
      </c>
      <c r="K75" s="211"/>
      <c r="L75" s="10"/>
      <c r="M75" s="153"/>
    </row>
    <row r="76" spans="1:13" ht="13.5" thickBot="1" x14ac:dyDescent="0.2">
      <c r="A76" s="57"/>
      <c r="B76" s="209"/>
      <c r="C76" s="209"/>
      <c r="D76" s="209"/>
      <c r="E76" s="209"/>
      <c r="F76" s="401" t="s">
        <v>47</v>
      </c>
      <c r="G76" s="402"/>
      <c r="H76" s="402"/>
      <c r="I76" s="403"/>
      <c r="J76" s="212"/>
      <c r="K76" s="212"/>
      <c r="L76" s="10"/>
      <c r="M76" s="423" t="s">
        <v>101</v>
      </c>
    </row>
    <row r="77" spans="1:13" x14ac:dyDescent="0.2">
      <c r="A77" s="421" t="s">
        <v>133</v>
      </c>
      <c r="B77" s="422"/>
      <c r="C77" s="422"/>
      <c r="D77" s="422"/>
      <c r="E77" s="422"/>
      <c r="F77" s="81"/>
      <c r="G77" s="395"/>
      <c r="H77" s="395"/>
      <c r="I77" s="395"/>
      <c r="J77" s="82">
        <v>0</v>
      </c>
      <c r="K77" s="185">
        <f>IF(F77="",1,F77)*IF(G77="",1,G77)*IF(J77="",1,J77)</f>
        <v>0</v>
      </c>
      <c r="L77" s="10"/>
      <c r="M77" s="423"/>
    </row>
    <row r="78" spans="1:13" x14ac:dyDescent="0.2">
      <c r="A78" s="421" t="s">
        <v>29</v>
      </c>
      <c r="B78" s="422"/>
      <c r="C78" s="422"/>
      <c r="D78" s="422"/>
      <c r="E78" s="422"/>
      <c r="F78" s="83"/>
      <c r="G78" s="400"/>
      <c r="H78" s="400"/>
      <c r="I78" s="400"/>
      <c r="J78" s="84">
        <v>0</v>
      </c>
      <c r="K78" s="185">
        <f>IF(F78="",1,F78)*IF(G78="",1,G78)*IF(J78="",1,J78)</f>
        <v>0</v>
      </c>
      <c r="L78" s="10"/>
      <c r="M78" s="153"/>
    </row>
    <row r="79" spans="1:13" x14ac:dyDescent="0.2">
      <c r="A79" s="421" t="s">
        <v>31</v>
      </c>
      <c r="B79" s="422"/>
      <c r="C79" s="422"/>
      <c r="D79" s="422"/>
      <c r="E79" s="422"/>
      <c r="F79" s="83"/>
      <c r="G79" s="400"/>
      <c r="H79" s="400"/>
      <c r="I79" s="400"/>
      <c r="J79" s="84">
        <v>0</v>
      </c>
      <c r="K79" s="185">
        <f t="shared" ref="K79:K90" si="6">IF(F79="",1,F79)*IF(G79="",1,G79)*IF(J79="",1,J79)</f>
        <v>0</v>
      </c>
      <c r="L79" s="10"/>
      <c r="M79" s="153"/>
    </row>
    <row r="80" spans="1:13" x14ac:dyDescent="0.2">
      <c r="A80" s="421" t="s">
        <v>12</v>
      </c>
      <c r="B80" s="422"/>
      <c r="C80" s="422"/>
      <c r="D80" s="422"/>
      <c r="E80" s="483"/>
      <c r="F80" s="83"/>
      <c r="G80" s="233"/>
      <c r="H80" s="234"/>
      <c r="I80" s="235"/>
      <c r="J80" s="84">
        <v>0</v>
      </c>
      <c r="K80" s="185">
        <f t="shared" si="6"/>
        <v>0</v>
      </c>
      <c r="L80" s="10"/>
      <c r="M80" s="153"/>
    </row>
    <row r="81" spans="1:13" x14ac:dyDescent="0.2">
      <c r="A81" s="421" t="s">
        <v>127</v>
      </c>
      <c r="B81" s="422"/>
      <c r="C81" s="422"/>
      <c r="D81" s="422"/>
      <c r="E81" s="483"/>
      <c r="F81" s="83">
        <v>12</v>
      </c>
      <c r="G81" s="233"/>
      <c r="H81" s="234"/>
      <c r="I81" s="235"/>
      <c r="J81" s="84">
        <v>0</v>
      </c>
      <c r="K81" s="185">
        <f t="shared" si="6"/>
        <v>0</v>
      </c>
      <c r="L81" s="10"/>
      <c r="M81" s="153"/>
    </row>
    <row r="82" spans="1:13" x14ac:dyDescent="0.2">
      <c r="A82" s="421"/>
      <c r="B82" s="422"/>
      <c r="C82" s="422"/>
      <c r="D82" s="422"/>
      <c r="E82" s="483"/>
      <c r="F82" s="83"/>
      <c r="G82" s="233"/>
      <c r="H82" s="234"/>
      <c r="I82" s="235"/>
      <c r="J82" s="84">
        <v>0</v>
      </c>
      <c r="K82" s="185">
        <f t="shared" si="6"/>
        <v>0</v>
      </c>
      <c r="L82" s="10"/>
      <c r="M82" s="153"/>
    </row>
    <row r="83" spans="1:13" x14ac:dyDescent="0.2">
      <c r="A83" s="421" t="s">
        <v>19</v>
      </c>
      <c r="B83" s="422"/>
      <c r="C83" s="422"/>
      <c r="D83" s="422"/>
      <c r="E83" s="422"/>
      <c r="F83" s="83"/>
      <c r="G83" s="400"/>
      <c r="H83" s="400"/>
      <c r="I83" s="400"/>
      <c r="J83" s="84">
        <v>0</v>
      </c>
      <c r="K83" s="185">
        <f t="shared" si="6"/>
        <v>0</v>
      </c>
      <c r="L83" s="10"/>
      <c r="M83" s="153"/>
    </row>
    <row r="84" spans="1:13" x14ac:dyDescent="0.2">
      <c r="A84" s="421" t="s">
        <v>10</v>
      </c>
      <c r="B84" s="422"/>
      <c r="C84" s="422"/>
      <c r="D84" s="422"/>
      <c r="E84" s="422"/>
      <c r="F84" s="83">
        <v>12</v>
      </c>
      <c r="G84" s="400"/>
      <c r="H84" s="400"/>
      <c r="I84" s="400"/>
      <c r="J84" s="84">
        <v>0</v>
      </c>
      <c r="K84" s="185">
        <f t="shared" si="6"/>
        <v>0</v>
      </c>
      <c r="L84" s="10"/>
      <c r="M84" s="153"/>
    </row>
    <row r="85" spans="1:13" x14ac:dyDescent="0.2">
      <c r="A85" s="421" t="s">
        <v>11</v>
      </c>
      <c r="B85" s="422"/>
      <c r="C85" s="422"/>
      <c r="D85" s="422"/>
      <c r="E85" s="422"/>
      <c r="F85" s="83"/>
      <c r="G85" s="400"/>
      <c r="H85" s="400"/>
      <c r="I85" s="400"/>
      <c r="J85" s="84">
        <v>0</v>
      </c>
      <c r="K85" s="185">
        <f t="shared" si="6"/>
        <v>0</v>
      </c>
      <c r="L85" s="10"/>
      <c r="M85" s="153"/>
    </row>
    <row r="86" spans="1:13" x14ac:dyDescent="0.2">
      <c r="A86" s="421" t="s">
        <v>18</v>
      </c>
      <c r="B86" s="422"/>
      <c r="C86" s="422"/>
      <c r="D86" s="422"/>
      <c r="E86" s="422"/>
      <c r="F86" s="83"/>
      <c r="G86" s="400"/>
      <c r="H86" s="400"/>
      <c r="I86" s="400"/>
      <c r="J86" s="84">
        <v>0</v>
      </c>
      <c r="K86" s="185">
        <f t="shared" si="6"/>
        <v>0</v>
      </c>
      <c r="L86" s="10"/>
      <c r="M86" s="153"/>
    </row>
    <row r="87" spans="1:13" x14ac:dyDescent="0.2">
      <c r="A87" s="421" t="s">
        <v>32</v>
      </c>
      <c r="B87" s="422"/>
      <c r="C87" s="422"/>
      <c r="D87" s="422"/>
      <c r="E87" s="422"/>
      <c r="F87" s="83"/>
      <c r="G87" s="400"/>
      <c r="H87" s="400"/>
      <c r="I87" s="400"/>
      <c r="J87" s="84">
        <v>0</v>
      </c>
      <c r="K87" s="185">
        <f t="shared" si="6"/>
        <v>0</v>
      </c>
      <c r="L87" s="10"/>
      <c r="M87" s="153"/>
    </row>
    <row r="88" spans="1:13" x14ac:dyDescent="0.2">
      <c r="A88" s="265" t="s">
        <v>134</v>
      </c>
      <c r="B88" s="484"/>
      <c r="C88" s="484"/>
      <c r="D88" s="484"/>
      <c r="E88" s="182"/>
      <c r="F88" s="83"/>
      <c r="G88" s="400"/>
      <c r="H88" s="400"/>
      <c r="I88" s="400"/>
      <c r="J88" s="84">
        <v>0</v>
      </c>
      <c r="K88" s="185">
        <f t="shared" si="6"/>
        <v>0</v>
      </c>
      <c r="L88" s="10"/>
      <c r="M88" s="153"/>
    </row>
    <row r="89" spans="1:13" x14ac:dyDescent="0.2">
      <c r="A89" s="265"/>
      <c r="B89" s="484"/>
      <c r="C89" s="484"/>
      <c r="D89" s="484"/>
      <c r="E89" s="182"/>
      <c r="F89" s="83"/>
      <c r="G89" s="400"/>
      <c r="H89" s="400"/>
      <c r="I89" s="400"/>
      <c r="J89" s="84">
        <v>0</v>
      </c>
      <c r="K89" s="185">
        <f t="shared" si="6"/>
        <v>0</v>
      </c>
      <c r="L89" s="10"/>
      <c r="M89" s="153"/>
    </row>
    <row r="90" spans="1:13" ht="13.5" thickBot="1" x14ac:dyDescent="0.25">
      <c r="A90" s="265"/>
      <c r="B90" s="484"/>
      <c r="C90" s="484"/>
      <c r="D90" s="484"/>
      <c r="E90" s="182"/>
      <c r="F90" s="85"/>
      <c r="G90" s="412"/>
      <c r="H90" s="412"/>
      <c r="I90" s="412"/>
      <c r="J90" s="86">
        <v>0</v>
      </c>
      <c r="K90" s="185">
        <f t="shared" si="6"/>
        <v>0</v>
      </c>
      <c r="L90" s="10"/>
      <c r="M90" s="153"/>
    </row>
    <row r="91" spans="1:13" x14ac:dyDescent="0.2">
      <c r="A91" s="490" t="s">
        <v>1</v>
      </c>
      <c r="B91" s="491"/>
      <c r="C91" s="491"/>
      <c r="D91" s="491"/>
      <c r="E91" s="491"/>
      <c r="F91" s="491"/>
      <c r="G91" s="491"/>
      <c r="H91" s="491"/>
      <c r="I91" s="491"/>
      <c r="J91" s="492"/>
      <c r="K91" s="103">
        <f>SUM($K$77:$K$90)</f>
        <v>0</v>
      </c>
      <c r="L91" s="102" t="e">
        <f>$K$91/$K$149</f>
        <v>#DIV/0!</v>
      </c>
      <c r="M91" s="153"/>
    </row>
    <row r="92" spans="1:13" ht="13.5" thickBot="1" x14ac:dyDescent="0.25">
      <c r="A92" s="493" t="s">
        <v>80</v>
      </c>
      <c r="B92" s="494"/>
      <c r="C92" s="494"/>
      <c r="D92" s="494"/>
      <c r="E92" s="494"/>
      <c r="F92" s="494"/>
      <c r="G92" s="494"/>
      <c r="H92" s="494"/>
      <c r="I92" s="494"/>
      <c r="J92" s="494"/>
      <c r="K92" s="104">
        <f>K91/$J$18/$J$14</f>
        <v>0</v>
      </c>
      <c r="L92" s="21"/>
      <c r="M92" s="153"/>
    </row>
    <row r="93" spans="1:13" ht="13.5" thickBot="1" x14ac:dyDescent="0.25">
      <c r="A93" s="495"/>
      <c r="B93" s="495"/>
      <c r="C93" s="495"/>
      <c r="D93" s="495"/>
      <c r="E93" s="495"/>
      <c r="F93" s="495"/>
      <c r="G93" s="495"/>
      <c r="H93" s="495"/>
      <c r="I93" s="495"/>
      <c r="J93" s="495"/>
      <c r="K93" s="495"/>
      <c r="L93" s="495"/>
      <c r="M93" s="153"/>
    </row>
    <row r="94" spans="1:13" ht="13.5" thickBot="1" x14ac:dyDescent="0.25">
      <c r="A94" s="253" t="s">
        <v>135</v>
      </c>
      <c r="B94" s="254"/>
      <c r="C94" s="254"/>
      <c r="D94" s="254"/>
      <c r="E94" s="254"/>
      <c r="F94" s="254"/>
      <c r="G94" s="254"/>
      <c r="H94" s="254"/>
      <c r="I94" s="254"/>
      <c r="J94" s="254"/>
      <c r="K94" s="254"/>
      <c r="L94" s="255"/>
      <c r="M94" s="153"/>
    </row>
    <row r="95" spans="1:13" ht="13.5" thickBot="1" x14ac:dyDescent="0.25">
      <c r="A95" s="485" t="s">
        <v>59</v>
      </c>
      <c r="B95" s="486"/>
      <c r="C95" s="486"/>
      <c r="D95" s="487" t="s">
        <v>36</v>
      </c>
      <c r="E95" s="487"/>
      <c r="F95" s="488"/>
      <c r="G95" s="489">
        <f>G12</f>
        <v>161</v>
      </c>
      <c r="H95" s="250"/>
      <c r="I95" s="213" t="s">
        <v>14</v>
      </c>
      <c r="J95" s="91">
        <v>0</v>
      </c>
      <c r="K95" s="214">
        <f>J95*G95</f>
        <v>0</v>
      </c>
      <c r="L95" s="20"/>
      <c r="M95" s="153"/>
    </row>
    <row r="96" spans="1:13" ht="13.5" thickBot="1" x14ac:dyDescent="0.25">
      <c r="A96" s="485"/>
      <c r="B96" s="486"/>
      <c r="C96" s="486"/>
      <c r="D96" s="215" t="s">
        <v>15</v>
      </c>
      <c r="E96" s="23"/>
      <c r="F96" s="216" t="s">
        <v>77</v>
      </c>
      <c r="G96" s="425"/>
      <c r="H96" s="425"/>
      <c r="I96" s="425"/>
      <c r="J96" s="217" t="s">
        <v>79</v>
      </c>
      <c r="K96" s="101">
        <f>K95/$J$10</f>
        <v>0</v>
      </c>
      <c r="L96" s="20"/>
      <c r="M96" s="153"/>
    </row>
    <row r="97" spans="1:13" ht="13.5" thickBot="1" x14ac:dyDescent="0.25">
      <c r="A97" s="485"/>
      <c r="B97" s="486"/>
      <c r="C97" s="486"/>
      <c r="D97" s="487" t="s">
        <v>78</v>
      </c>
      <c r="E97" s="487"/>
      <c r="F97" s="488"/>
      <c r="G97" s="249">
        <v>0</v>
      </c>
      <c r="H97" s="250"/>
      <c r="I97" s="218" t="s">
        <v>14</v>
      </c>
      <c r="J97" s="91">
        <v>0</v>
      </c>
      <c r="K97" s="185">
        <f>J97*G97</f>
        <v>0</v>
      </c>
      <c r="L97" s="20"/>
      <c r="M97" s="153"/>
    </row>
    <row r="98" spans="1:13" ht="13.5" thickBot="1" x14ac:dyDescent="0.25">
      <c r="A98" s="496"/>
      <c r="B98" s="497"/>
      <c r="C98" s="497"/>
      <c r="D98" s="497"/>
      <c r="E98" s="497"/>
      <c r="F98" s="497"/>
      <c r="G98" s="497"/>
      <c r="H98" s="497"/>
      <c r="I98" s="497"/>
      <c r="J98" s="497"/>
      <c r="K98" s="498"/>
      <c r="L98" s="20"/>
      <c r="M98" s="153"/>
    </row>
    <row r="99" spans="1:13" ht="13.5" thickBot="1" x14ac:dyDescent="0.25">
      <c r="A99" s="485" t="s">
        <v>60</v>
      </c>
      <c r="B99" s="486"/>
      <c r="C99" s="486"/>
      <c r="D99" s="487" t="s">
        <v>36</v>
      </c>
      <c r="E99" s="487"/>
      <c r="F99" s="488"/>
      <c r="G99" s="249">
        <v>0</v>
      </c>
      <c r="H99" s="250"/>
      <c r="I99" s="213" t="s">
        <v>14</v>
      </c>
      <c r="J99" s="91">
        <v>0</v>
      </c>
      <c r="K99" s="214">
        <f>J99*G99</f>
        <v>0</v>
      </c>
      <c r="L99" s="20"/>
      <c r="M99" s="153"/>
    </row>
    <row r="100" spans="1:13" ht="13.5" thickBot="1" x14ac:dyDescent="0.25">
      <c r="A100" s="485"/>
      <c r="B100" s="486"/>
      <c r="C100" s="486"/>
      <c r="D100" s="215" t="s">
        <v>15</v>
      </c>
      <c r="E100" s="23"/>
      <c r="F100" s="216" t="s">
        <v>77</v>
      </c>
      <c r="G100" s="425"/>
      <c r="H100" s="425"/>
      <c r="I100" s="425"/>
      <c r="J100" s="217" t="s">
        <v>79</v>
      </c>
      <c r="K100" s="101">
        <f>K99/$J$11</f>
        <v>0</v>
      </c>
      <c r="L100" s="20"/>
      <c r="M100" s="153"/>
    </row>
    <row r="101" spans="1:13" ht="13.5" thickBot="1" x14ac:dyDescent="0.25">
      <c r="A101" s="485"/>
      <c r="B101" s="486"/>
      <c r="C101" s="486"/>
      <c r="D101" s="487" t="s">
        <v>78</v>
      </c>
      <c r="E101" s="487"/>
      <c r="F101" s="488"/>
      <c r="G101" s="249">
        <v>0</v>
      </c>
      <c r="H101" s="250"/>
      <c r="I101" s="218" t="s">
        <v>14</v>
      </c>
      <c r="J101" s="87">
        <v>0</v>
      </c>
      <c r="K101" s="185">
        <f>J101*G101</f>
        <v>0</v>
      </c>
      <c r="L101" s="20"/>
      <c r="M101" s="153"/>
    </row>
    <row r="102" spans="1:13" ht="13.5" thickBot="1" x14ac:dyDescent="0.25">
      <c r="A102" s="496"/>
      <c r="B102" s="497"/>
      <c r="C102" s="497"/>
      <c r="D102" s="497"/>
      <c r="E102" s="497"/>
      <c r="F102" s="497"/>
      <c r="G102" s="497"/>
      <c r="H102" s="497"/>
      <c r="I102" s="497"/>
      <c r="J102" s="497"/>
      <c r="K102" s="498"/>
      <c r="L102" s="20"/>
      <c r="M102" s="153"/>
    </row>
    <row r="103" spans="1:13" ht="13.5" thickBot="1" x14ac:dyDescent="0.25">
      <c r="A103" s="424"/>
      <c r="B103" s="425"/>
      <c r="C103" s="425"/>
      <c r="D103" s="215" t="s">
        <v>15</v>
      </c>
      <c r="E103" s="23"/>
      <c r="F103" s="216"/>
      <c r="G103" s="249"/>
      <c r="H103" s="250"/>
      <c r="I103" s="218"/>
      <c r="J103" s="91">
        <v>0</v>
      </c>
      <c r="K103" s="185">
        <v>0</v>
      </c>
      <c r="L103" s="20"/>
      <c r="M103" s="153"/>
    </row>
    <row r="104" spans="1:13" ht="13.5" thickBot="1" x14ac:dyDescent="0.25">
      <c r="A104" s="421"/>
      <c r="B104" s="422"/>
      <c r="C104" s="422"/>
      <c r="D104" s="215" t="s">
        <v>15</v>
      </c>
      <c r="E104" s="23"/>
      <c r="F104" s="216"/>
      <c r="G104" s="249"/>
      <c r="H104" s="250"/>
      <c r="I104" s="218" t="s">
        <v>14</v>
      </c>
      <c r="J104" s="91">
        <v>0</v>
      </c>
      <c r="K104" s="185">
        <f t="shared" ref="K104:K105" si="7">J104*G104</f>
        <v>0</v>
      </c>
      <c r="L104" s="20"/>
      <c r="M104" s="153"/>
    </row>
    <row r="105" spans="1:13" ht="13.5" thickBot="1" x14ac:dyDescent="0.25">
      <c r="A105" s="421"/>
      <c r="B105" s="422"/>
      <c r="C105" s="422"/>
      <c r="D105" s="215" t="s">
        <v>15</v>
      </c>
      <c r="E105" s="23"/>
      <c r="F105" s="216"/>
      <c r="G105" s="249"/>
      <c r="H105" s="250"/>
      <c r="I105" s="218" t="s">
        <v>14</v>
      </c>
      <c r="J105" s="91">
        <v>0</v>
      </c>
      <c r="K105" s="185">
        <f t="shared" si="7"/>
        <v>0</v>
      </c>
      <c r="L105" s="20"/>
      <c r="M105" s="153"/>
    </row>
    <row r="106" spans="1:13" ht="13.5" thickBot="1" x14ac:dyDescent="0.25">
      <c r="A106" s="455" t="s">
        <v>1</v>
      </c>
      <c r="B106" s="456"/>
      <c r="C106" s="456"/>
      <c r="D106" s="456"/>
      <c r="E106" s="456"/>
      <c r="F106" s="456"/>
      <c r="G106" s="456"/>
      <c r="H106" s="456"/>
      <c r="I106" s="456"/>
      <c r="J106" s="481"/>
      <c r="K106" s="27">
        <f>SUM(K95+K97+K99+K101+K103+K104+K105)</f>
        <v>0</v>
      </c>
      <c r="L106" s="21" t="e">
        <f>$K$106/$K$149</f>
        <v>#DIV/0!</v>
      </c>
      <c r="M106" s="153"/>
    </row>
    <row r="107" spans="1:13" ht="13.5" thickBot="1" x14ac:dyDescent="0.25">
      <c r="A107" s="495"/>
      <c r="B107" s="495"/>
      <c r="C107" s="495"/>
      <c r="D107" s="495"/>
      <c r="E107" s="495"/>
      <c r="F107" s="495"/>
      <c r="G107" s="495"/>
      <c r="H107" s="495"/>
      <c r="I107" s="495"/>
      <c r="J107" s="495"/>
      <c r="K107" s="495"/>
      <c r="L107" s="495"/>
      <c r="M107" s="153"/>
    </row>
    <row r="108" spans="1:13" ht="13.5" thickBot="1" x14ac:dyDescent="0.25">
      <c r="A108" s="253" t="s">
        <v>136</v>
      </c>
      <c r="B108" s="254"/>
      <c r="C108" s="254"/>
      <c r="D108" s="254"/>
      <c r="E108" s="254"/>
      <c r="F108" s="254"/>
      <c r="G108" s="254"/>
      <c r="H108" s="254"/>
      <c r="I108" s="254"/>
      <c r="J108" s="254"/>
      <c r="K108" s="254"/>
      <c r="L108" s="255"/>
      <c r="M108" s="423" t="s">
        <v>91</v>
      </c>
    </row>
    <row r="109" spans="1:13" ht="13.5" thickBot="1" x14ac:dyDescent="0.25">
      <c r="A109" s="330" t="s">
        <v>137</v>
      </c>
      <c r="B109" s="331"/>
      <c r="C109" s="332"/>
      <c r="D109" s="181"/>
      <c r="E109" s="182"/>
      <c r="F109" s="183" t="s">
        <v>3</v>
      </c>
      <c r="G109" s="258">
        <v>12</v>
      </c>
      <c r="H109" s="259"/>
      <c r="I109" s="219" t="s">
        <v>49</v>
      </c>
      <c r="J109" s="87">
        <v>0</v>
      </c>
      <c r="K109" s="185">
        <f>$G$116*$J$116</f>
        <v>0</v>
      </c>
      <c r="L109" s="16"/>
      <c r="M109" s="423"/>
    </row>
    <row r="110" spans="1:13" ht="13.5" thickBot="1" x14ac:dyDescent="0.25">
      <c r="A110" s="330" t="s">
        <v>138</v>
      </c>
      <c r="B110" s="331"/>
      <c r="C110" s="332"/>
      <c r="D110" s="182"/>
      <c r="E110" s="182"/>
      <c r="F110" s="183" t="s">
        <v>3</v>
      </c>
      <c r="G110" s="286">
        <v>12</v>
      </c>
      <c r="H110" s="287"/>
      <c r="I110" s="219" t="s">
        <v>49</v>
      </c>
      <c r="J110" s="89">
        <v>0</v>
      </c>
      <c r="K110" s="185">
        <f>$G$114*$J$114</f>
        <v>0</v>
      </c>
      <c r="L110" s="16"/>
      <c r="M110" s="423"/>
    </row>
    <row r="111" spans="1:13" ht="13.5" thickBot="1" x14ac:dyDescent="0.25">
      <c r="A111" s="330" t="s">
        <v>139</v>
      </c>
      <c r="B111" s="331"/>
      <c r="C111" s="332"/>
      <c r="D111" s="182"/>
      <c r="E111" s="182"/>
      <c r="F111" s="183" t="s">
        <v>3</v>
      </c>
      <c r="G111" s="286">
        <v>12</v>
      </c>
      <c r="H111" s="287"/>
      <c r="I111" s="219" t="s">
        <v>49</v>
      </c>
      <c r="J111" s="89">
        <v>0</v>
      </c>
      <c r="K111" s="185">
        <f>$G$115*$J$115</f>
        <v>0</v>
      </c>
      <c r="L111" s="16"/>
      <c r="M111" s="423"/>
    </row>
    <row r="112" spans="1:13" ht="13.5" thickBot="1" x14ac:dyDescent="0.25">
      <c r="A112" s="330" t="s">
        <v>140</v>
      </c>
      <c r="B112" s="331"/>
      <c r="C112" s="332"/>
      <c r="D112" s="181"/>
      <c r="E112" s="182"/>
      <c r="F112" s="183" t="s">
        <v>3</v>
      </c>
      <c r="G112" s="258">
        <v>12</v>
      </c>
      <c r="H112" s="259"/>
      <c r="I112" s="219" t="s">
        <v>49</v>
      </c>
      <c r="J112" s="87">
        <v>0</v>
      </c>
      <c r="K112" s="185">
        <f>$G$116*$J$116</f>
        <v>0</v>
      </c>
      <c r="L112" s="16"/>
      <c r="M112" s="423"/>
    </row>
    <row r="113" spans="1:13" ht="13.5" thickBot="1" x14ac:dyDescent="0.25">
      <c r="A113" s="330" t="s">
        <v>141</v>
      </c>
      <c r="B113" s="331"/>
      <c r="C113" s="332"/>
      <c r="D113" s="182"/>
      <c r="E113" s="182"/>
      <c r="F113" s="183" t="s">
        <v>3</v>
      </c>
      <c r="G113" s="286">
        <v>12</v>
      </c>
      <c r="H113" s="287"/>
      <c r="I113" s="219" t="s">
        <v>49</v>
      </c>
      <c r="J113" s="89">
        <v>0</v>
      </c>
      <c r="K113" s="185">
        <f>$G$117*$J$117</f>
        <v>0</v>
      </c>
      <c r="L113" s="16"/>
      <c r="M113" s="423"/>
    </row>
    <row r="114" spans="1:13" ht="13.5" thickBot="1" x14ac:dyDescent="0.25">
      <c r="A114" s="330" t="s">
        <v>142</v>
      </c>
      <c r="B114" s="331"/>
      <c r="C114" s="332"/>
      <c r="D114" s="182"/>
      <c r="E114" s="182"/>
      <c r="F114" s="183" t="s">
        <v>3</v>
      </c>
      <c r="G114" s="286">
        <v>12</v>
      </c>
      <c r="H114" s="287"/>
      <c r="I114" s="219" t="s">
        <v>49</v>
      </c>
      <c r="J114" s="89">
        <v>0</v>
      </c>
      <c r="K114" s="185">
        <f>$G$114*$J$114</f>
        <v>0</v>
      </c>
      <c r="L114" s="16"/>
      <c r="M114" s="423"/>
    </row>
    <row r="115" spans="1:13" ht="13.5" thickBot="1" x14ac:dyDescent="0.25">
      <c r="A115" s="330" t="s">
        <v>143</v>
      </c>
      <c r="B115" s="331"/>
      <c r="C115" s="332"/>
      <c r="D115" s="182"/>
      <c r="E115" s="182"/>
      <c r="F115" s="183" t="s">
        <v>3</v>
      </c>
      <c r="G115" s="286">
        <v>12</v>
      </c>
      <c r="H115" s="287"/>
      <c r="I115" s="219" t="s">
        <v>49</v>
      </c>
      <c r="J115" s="89">
        <v>0</v>
      </c>
      <c r="K115" s="185">
        <f>$G$115*$J$115</f>
        <v>0</v>
      </c>
      <c r="L115" s="16"/>
      <c r="M115" s="423"/>
    </row>
    <row r="116" spans="1:13" ht="13.5" thickBot="1" x14ac:dyDescent="0.25">
      <c r="A116" s="330"/>
      <c r="B116" s="331"/>
      <c r="C116" s="332"/>
      <c r="D116" s="181"/>
      <c r="E116" s="182"/>
      <c r="F116" s="183" t="s">
        <v>3</v>
      </c>
      <c r="G116" s="258"/>
      <c r="H116" s="259"/>
      <c r="I116" s="219" t="s">
        <v>49</v>
      </c>
      <c r="J116" s="87"/>
      <c r="K116" s="185">
        <f>$G$116*$J$116</f>
        <v>0</v>
      </c>
      <c r="L116" s="16"/>
      <c r="M116" s="423"/>
    </row>
    <row r="117" spans="1:13" ht="13.5" thickBot="1" x14ac:dyDescent="0.25">
      <c r="A117" s="330"/>
      <c r="B117" s="331"/>
      <c r="C117" s="332"/>
      <c r="D117" s="182"/>
      <c r="E117" s="182"/>
      <c r="F117" s="183" t="s">
        <v>3</v>
      </c>
      <c r="G117" s="286"/>
      <c r="H117" s="287"/>
      <c r="I117" s="219" t="s">
        <v>49</v>
      </c>
      <c r="J117" s="89"/>
      <c r="K117" s="185">
        <f>$G$117*$J$117</f>
        <v>0</v>
      </c>
      <c r="L117" s="16"/>
      <c r="M117" s="423"/>
    </row>
    <row r="118" spans="1:13" ht="13.5" thickBot="1" x14ac:dyDescent="0.25">
      <c r="A118" s="455" t="s">
        <v>1</v>
      </c>
      <c r="B118" s="456"/>
      <c r="C118" s="456"/>
      <c r="D118" s="456"/>
      <c r="E118" s="456"/>
      <c r="F118" s="456"/>
      <c r="G118" s="456"/>
      <c r="H118" s="456"/>
      <c r="I118" s="456"/>
      <c r="J118" s="481"/>
      <c r="K118" s="8">
        <f>SUM(K109:K117)</f>
        <v>0</v>
      </c>
      <c r="L118" s="21" t="e">
        <f>$K$118/$K$149</f>
        <v>#DIV/0!</v>
      </c>
      <c r="M118" s="153"/>
    </row>
    <row r="119" spans="1:13" ht="13.5" thickBot="1" x14ac:dyDescent="0.25">
      <c r="A119" s="495"/>
      <c r="B119" s="495"/>
      <c r="C119" s="495"/>
      <c r="D119" s="495"/>
      <c r="E119" s="495"/>
      <c r="F119" s="495"/>
      <c r="G119" s="495"/>
      <c r="H119" s="495"/>
      <c r="I119" s="495"/>
      <c r="J119" s="495"/>
      <c r="K119" s="495"/>
      <c r="L119" s="495"/>
      <c r="M119" s="153"/>
    </row>
    <row r="120" spans="1:13" x14ac:dyDescent="0.2">
      <c r="A120" s="253" t="s">
        <v>144</v>
      </c>
      <c r="B120" s="254"/>
      <c r="C120" s="254"/>
      <c r="D120" s="254"/>
      <c r="E120" s="254"/>
      <c r="F120" s="254"/>
      <c r="G120" s="254"/>
      <c r="H120" s="254"/>
      <c r="I120" s="254"/>
      <c r="J120" s="254"/>
      <c r="K120" s="254"/>
      <c r="L120" s="255"/>
      <c r="M120" s="423" t="s">
        <v>145</v>
      </c>
    </row>
    <row r="121" spans="1:13" ht="13.5" thickBot="1" x14ac:dyDescent="0.25">
      <c r="A121" s="220"/>
      <c r="B121" s="182"/>
      <c r="C121" s="182"/>
      <c r="D121" s="182"/>
      <c r="E121" s="182"/>
      <c r="F121" s="182"/>
      <c r="G121" s="182"/>
      <c r="H121" s="391"/>
      <c r="I121" s="417"/>
      <c r="J121" s="417"/>
      <c r="K121" s="182"/>
      <c r="L121" s="221"/>
      <c r="M121" s="423"/>
    </row>
    <row r="122" spans="1:13" ht="13.5" thickBot="1" x14ac:dyDescent="0.25">
      <c r="A122" s="421" t="s">
        <v>24</v>
      </c>
      <c r="B122" s="422"/>
      <c r="C122" s="422"/>
      <c r="D122" s="422"/>
      <c r="E122" s="422"/>
      <c r="F122" s="422"/>
      <c r="G122" s="499" t="s">
        <v>25</v>
      </c>
      <c r="H122" s="499"/>
      <c r="I122" s="499"/>
      <c r="J122" s="499"/>
      <c r="K122" s="79"/>
      <c r="L122" s="60" t="e">
        <f>$K$122/$K$149</f>
        <v>#DIV/0!</v>
      </c>
      <c r="M122" s="423"/>
    </row>
    <row r="123" spans="1:13" x14ac:dyDescent="0.2">
      <c r="A123" s="500" t="s">
        <v>46</v>
      </c>
      <c r="B123" s="501"/>
      <c r="C123" s="501"/>
      <c r="D123" s="501"/>
      <c r="E123" s="501"/>
      <c r="F123" s="501"/>
      <c r="G123" s="501"/>
      <c r="H123" s="501"/>
      <c r="I123" s="501"/>
      <c r="J123" s="501"/>
      <c r="K123" s="146">
        <f>$K$122/$J$18/J14</f>
        <v>0</v>
      </c>
      <c r="L123" s="60"/>
      <c r="M123" s="423"/>
    </row>
    <row r="124" spans="1:13" x14ac:dyDescent="0.2">
      <c r="A124" s="507" t="s">
        <v>39</v>
      </c>
      <c r="B124" s="508"/>
      <c r="C124" s="508"/>
      <c r="D124" s="508"/>
      <c r="E124" s="508"/>
      <c r="F124" s="508"/>
      <c r="G124" s="508"/>
      <c r="H124" s="508"/>
      <c r="I124" s="508"/>
      <c r="J124" s="508"/>
      <c r="K124" s="508"/>
      <c r="L124" s="19"/>
      <c r="M124" s="153"/>
    </row>
    <row r="125" spans="1:13" x14ac:dyDescent="0.2">
      <c r="A125" s="509" t="s">
        <v>38</v>
      </c>
      <c r="B125" s="510"/>
      <c r="C125" s="510"/>
      <c r="D125" s="510"/>
      <c r="E125" s="510"/>
      <c r="F125" s="510"/>
      <c r="G125" s="510"/>
      <c r="H125" s="510"/>
      <c r="I125" s="510"/>
      <c r="J125" s="510"/>
      <c r="K125" s="510"/>
      <c r="L125" s="54"/>
      <c r="M125" s="153"/>
    </row>
    <row r="126" spans="1:13" x14ac:dyDescent="0.2">
      <c r="A126" s="509" t="s">
        <v>88</v>
      </c>
      <c r="B126" s="510"/>
      <c r="C126" s="510"/>
      <c r="D126" s="510"/>
      <c r="E126" s="510"/>
      <c r="F126" s="510"/>
      <c r="G126" s="510"/>
      <c r="H126" s="510"/>
      <c r="I126" s="510"/>
      <c r="J126" s="510"/>
      <c r="K126" s="510"/>
      <c r="L126" s="54"/>
      <c r="M126" s="153"/>
    </row>
    <row r="127" spans="1:13" x14ac:dyDescent="0.2">
      <c r="A127" s="509" t="s">
        <v>89</v>
      </c>
      <c r="B127" s="510"/>
      <c r="C127" s="510"/>
      <c r="D127" s="510"/>
      <c r="E127" s="510"/>
      <c r="F127" s="510"/>
      <c r="G127" s="510"/>
      <c r="H127" s="510"/>
      <c r="I127" s="510"/>
      <c r="J127" s="510"/>
      <c r="K127" s="510"/>
      <c r="L127" s="54"/>
      <c r="M127" s="153"/>
    </row>
    <row r="128" spans="1:13" x14ac:dyDescent="0.2">
      <c r="A128" s="509" t="s">
        <v>146</v>
      </c>
      <c r="B128" s="510"/>
      <c r="C128" s="510"/>
      <c r="D128" s="510"/>
      <c r="E128" s="510"/>
      <c r="F128" s="510"/>
      <c r="G128" s="510"/>
      <c r="H128" s="510"/>
      <c r="I128" s="510"/>
      <c r="J128" s="510"/>
      <c r="K128" s="510"/>
      <c r="L128" s="54"/>
      <c r="M128" s="153"/>
    </row>
    <row r="129" spans="1:13" x14ac:dyDescent="0.2">
      <c r="A129" s="509" t="s">
        <v>16</v>
      </c>
      <c r="B129" s="510"/>
      <c r="C129" s="510"/>
      <c r="D129" s="510"/>
      <c r="E129" s="510"/>
      <c r="F129" s="510"/>
      <c r="G129" s="510"/>
      <c r="H129" s="510"/>
      <c r="I129" s="510"/>
      <c r="J129" s="510"/>
      <c r="K129" s="510"/>
      <c r="L129" s="54"/>
      <c r="M129" s="153"/>
    </row>
    <row r="130" spans="1:13" x14ac:dyDescent="0.2">
      <c r="A130" s="509" t="s">
        <v>64</v>
      </c>
      <c r="B130" s="510"/>
      <c r="C130" s="510"/>
      <c r="D130" s="510"/>
      <c r="E130" s="510"/>
      <c r="F130" s="510"/>
      <c r="G130" s="510"/>
      <c r="H130" s="510"/>
      <c r="I130" s="510"/>
      <c r="J130" s="510"/>
      <c r="K130" s="510"/>
      <c r="L130" s="54"/>
      <c r="M130" s="153"/>
    </row>
    <row r="131" spans="1:13" ht="13.5" thickBot="1" x14ac:dyDescent="0.25">
      <c r="A131" s="495"/>
      <c r="B131" s="495"/>
      <c r="C131" s="495"/>
      <c r="D131" s="495"/>
      <c r="E131" s="495"/>
      <c r="F131" s="495"/>
      <c r="G131" s="495"/>
      <c r="H131" s="495"/>
      <c r="I131" s="495"/>
      <c r="J131" s="495"/>
      <c r="K131" s="495"/>
      <c r="L131" s="495"/>
      <c r="M131" s="153"/>
    </row>
    <row r="132" spans="1:13" ht="13.5" thickBot="1" x14ac:dyDescent="0.25">
      <c r="A132" s="253" t="s">
        <v>147</v>
      </c>
      <c r="B132" s="254"/>
      <c r="C132" s="254"/>
      <c r="D132" s="254"/>
      <c r="E132" s="254"/>
      <c r="F132" s="254"/>
      <c r="G132" s="254"/>
      <c r="H132" s="254"/>
      <c r="I132" s="254"/>
      <c r="J132" s="254"/>
      <c r="K132" s="254"/>
      <c r="L132" s="255"/>
      <c r="M132" s="423" t="s">
        <v>148</v>
      </c>
    </row>
    <row r="133" spans="1:13" x14ac:dyDescent="0.2">
      <c r="A133" s="295" t="s">
        <v>149</v>
      </c>
      <c r="B133" s="296"/>
      <c r="C133" s="296"/>
      <c r="D133" s="296"/>
      <c r="E133" s="297"/>
      <c r="F133" s="183" t="s">
        <v>3</v>
      </c>
      <c r="G133" s="258">
        <v>12</v>
      </c>
      <c r="H133" s="259"/>
      <c r="I133" s="222" t="s">
        <v>49</v>
      </c>
      <c r="J133" s="37">
        <v>0</v>
      </c>
      <c r="K133" s="207">
        <f>G133*J133</f>
        <v>0</v>
      </c>
      <c r="L133" s="10"/>
      <c r="M133" s="423"/>
    </row>
    <row r="134" spans="1:13" ht="13.5" thickBot="1" x14ac:dyDescent="0.25">
      <c r="A134" s="375"/>
      <c r="B134" s="376"/>
      <c r="C134" s="376"/>
      <c r="D134" s="376"/>
      <c r="E134" s="377"/>
      <c r="F134" s="187" t="s">
        <v>3</v>
      </c>
      <c r="G134" s="260">
        <v>0</v>
      </c>
      <c r="H134" s="261"/>
      <c r="I134" s="223" t="s">
        <v>49</v>
      </c>
      <c r="J134" s="39">
        <v>0</v>
      </c>
      <c r="K134" s="203">
        <f>G134*J134</f>
        <v>0</v>
      </c>
      <c r="L134" s="11"/>
      <c r="M134" s="423"/>
    </row>
    <row r="135" spans="1:13" x14ac:dyDescent="0.2">
      <c r="A135" s="502"/>
      <c r="B135" s="503"/>
      <c r="C135" s="503"/>
      <c r="D135" s="503"/>
      <c r="E135" s="504"/>
      <c r="F135" s="183" t="s">
        <v>3</v>
      </c>
      <c r="G135" s="505">
        <v>0</v>
      </c>
      <c r="H135" s="506"/>
      <c r="I135" s="222" t="s">
        <v>49</v>
      </c>
      <c r="J135" s="37">
        <v>0</v>
      </c>
      <c r="K135" s="207">
        <f>G135*J135</f>
        <v>0</v>
      </c>
      <c r="L135" s="10"/>
      <c r="M135" s="423"/>
    </row>
    <row r="136" spans="1:13" ht="13.5" thickBot="1" x14ac:dyDescent="0.25">
      <c r="A136" s="375"/>
      <c r="B136" s="376"/>
      <c r="C136" s="376"/>
      <c r="D136" s="376"/>
      <c r="E136" s="377"/>
      <c r="F136" s="187" t="s">
        <v>3</v>
      </c>
      <c r="G136" s="260">
        <v>0</v>
      </c>
      <c r="H136" s="261"/>
      <c r="I136" s="223" t="s">
        <v>49</v>
      </c>
      <c r="J136" s="39">
        <v>0</v>
      </c>
      <c r="K136" s="203">
        <f>G136*J136</f>
        <v>0</v>
      </c>
      <c r="L136" s="11"/>
      <c r="M136" s="423"/>
    </row>
    <row r="137" spans="1:13" ht="13.5" thickBot="1" x14ac:dyDescent="0.25">
      <c r="A137" s="511"/>
      <c r="B137" s="511"/>
      <c r="C137" s="511"/>
      <c r="D137" s="511"/>
      <c r="E137" s="511"/>
      <c r="F137" s="511"/>
      <c r="G137" s="511"/>
      <c r="H137" s="511"/>
      <c r="I137" s="511"/>
      <c r="J137" s="511"/>
      <c r="K137" s="511"/>
      <c r="L137" s="511"/>
      <c r="M137" s="153"/>
    </row>
    <row r="138" spans="1:13" ht="13.5" thickBot="1" x14ac:dyDescent="0.25">
      <c r="A138" s="288" t="s">
        <v>150</v>
      </c>
      <c r="B138" s="289"/>
      <c r="C138" s="289"/>
      <c r="D138" s="289"/>
      <c r="E138" s="289"/>
      <c r="F138" s="289"/>
      <c r="G138" s="289"/>
      <c r="H138" s="289"/>
      <c r="I138" s="289"/>
      <c r="J138" s="289"/>
      <c r="K138" s="289"/>
      <c r="L138" s="290"/>
      <c r="M138" s="153"/>
    </row>
    <row r="139" spans="1:13" ht="13.5" thickBot="1" x14ac:dyDescent="0.25">
      <c r="A139" s="512" t="s">
        <v>17</v>
      </c>
      <c r="B139" s="513"/>
      <c r="C139" s="513"/>
      <c r="D139" s="513"/>
      <c r="E139" s="514">
        <f>K23+K24+K37+K62+K65+K72+K91+K106+K118+K122+K135+K136+K55</f>
        <v>0</v>
      </c>
      <c r="F139" s="515"/>
      <c r="G139" s="474"/>
      <c r="H139" s="474"/>
      <c r="I139" s="474"/>
      <c r="J139" s="64">
        <v>0.04</v>
      </c>
      <c r="K139" s="91">
        <f>E139*J139</f>
        <v>0</v>
      </c>
      <c r="L139" s="33"/>
      <c r="M139" s="153"/>
    </row>
    <row r="140" spans="1:13" ht="13.5" thickBot="1" x14ac:dyDescent="0.25">
      <c r="A140" s="495"/>
      <c r="B140" s="495"/>
      <c r="C140" s="495"/>
      <c r="D140" s="495"/>
      <c r="E140" s="495"/>
      <c r="F140" s="495"/>
      <c r="G140" s="495"/>
      <c r="H140" s="495"/>
      <c r="I140" s="495"/>
      <c r="J140" s="495"/>
      <c r="K140" s="495"/>
      <c r="L140" s="495"/>
      <c r="M140" s="153"/>
    </row>
    <row r="141" spans="1:13" ht="13.5" thickBot="1" x14ac:dyDescent="0.25">
      <c r="A141" s="288" t="s">
        <v>151</v>
      </c>
      <c r="B141" s="289"/>
      <c r="C141" s="289"/>
      <c r="D141" s="289"/>
      <c r="E141" s="289"/>
      <c r="F141" s="289"/>
      <c r="G141" s="289"/>
      <c r="H141" s="289"/>
      <c r="I141" s="289"/>
      <c r="J141" s="289"/>
      <c r="K141" s="289"/>
      <c r="L141" s="290"/>
      <c r="M141" s="153"/>
    </row>
    <row r="142" spans="1:13" ht="15.75" thickBot="1" x14ac:dyDescent="0.25">
      <c r="A142" s="519" t="s">
        <v>22</v>
      </c>
      <c r="B142" s="520"/>
      <c r="C142" s="520"/>
      <c r="D142" s="520"/>
      <c r="E142" s="520"/>
      <c r="F142" s="520"/>
      <c r="G142" s="521" t="s">
        <v>21</v>
      </c>
      <c r="H142" s="521"/>
      <c r="I142" s="520"/>
      <c r="J142" s="224" t="s">
        <v>20</v>
      </c>
      <c r="K142" s="91">
        <v>0</v>
      </c>
      <c r="L142" s="34"/>
      <c r="M142" s="225"/>
    </row>
    <row r="143" spans="1:13" ht="13.5" thickBot="1" x14ac:dyDescent="0.25">
      <c r="A143" s="159"/>
      <c r="B143" s="159"/>
      <c r="C143" s="159"/>
      <c r="D143" s="159"/>
      <c r="E143" s="159"/>
      <c r="F143" s="159"/>
      <c r="G143" s="159"/>
      <c r="H143" s="159"/>
      <c r="I143" s="159"/>
      <c r="J143" s="159"/>
      <c r="K143" s="159"/>
      <c r="L143" s="159"/>
      <c r="M143" s="153"/>
    </row>
    <row r="144" spans="1:13" x14ac:dyDescent="0.2">
      <c r="A144" s="253" t="s">
        <v>152</v>
      </c>
      <c r="B144" s="254"/>
      <c r="C144" s="254"/>
      <c r="D144" s="254"/>
      <c r="E144" s="254"/>
      <c r="F144" s="254"/>
      <c r="G144" s="254"/>
      <c r="H144" s="254"/>
      <c r="I144" s="254"/>
      <c r="J144" s="254"/>
      <c r="K144" s="254"/>
      <c r="L144" s="255"/>
      <c r="M144" s="153"/>
    </row>
    <row r="145" spans="1:13" ht="13.5" thickBot="1" x14ac:dyDescent="0.2">
      <c r="A145" s="522"/>
      <c r="B145" s="522"/>
      <c r="C145" s="522"/>
      <c r="D145" s="522"/>
      <c r="E145" s="522"/>
      <c r="F145" s="523"/>
      <c r="G145" s="523"/>
      <c r="H145" s="523"/>
      <c r="I145" s="523"/>
      <c r="J145" s="204"/>
      <c r="K145" s="226"/>
      <c r="L145" s="10"/>
      <c r="M145" s="153"/>
    </row>
    <row r="146" spans="1:13" ht="23.25" thickBot="1" x14ac:dyDescent="0.25">
      <c r="A146" s="295"/>
      <c r="B146" s="296"/>
      <c r="C146" s="296"/>
      <c r="D146" s="296"/>
      <c r="E146" s="297"/>
      <c r="F146" s="183" t="s">
        <v>97</v>
      </c>
      <c r="G146" s="141">
        <v>0</v>
      </c>
      <c r="H146" s="516" t="s">
        <v>96</v>
      </c>
      <c r="I146" s="517"/>
      <c r="J146" s="37">
        <v>0</v>
      </c>
      <c r="K146" s="207">
        <f>J146*$J$18</f>
        <v>0</v>
      </c>
      <c r="L146" s="10"/>
      <c r="M146" s="423" t="s">
        <v>105</v>
      </c>
    </row>
    <row r="147" spans="1:13" ht="23.25" thickBot="1" x14ac:dyDescent="0.25">
      <c r="A147" s="375"/>
      <c r="B147" s="376"/>
      <c r="C147" s="376"/>
      <c r="D147" s="376"/>
      <c r="E147" s="377"/>
      <c r="F147" s="183" t="s">
        <v>97</v>
      </c>
      <c r="G147" s="142">
        <v>0</v>
      </c>
      <c r="H147" s="516" t="s">
        <v>96</v>
      </c>
      <c r="I147" s="517"/>
      <c r="J147" s="39">
        <v>0</v>
      </c>
      <c r="K147" s="207">
        <f>J147*$J$18</f>
        <v>0</v>
      </c>
      <c r="L147" s="11"/>
      <c r="M147" s="423"/>
    </row>
    <row r="148" spans="1:13" ht="13.5" thickBot="1" x14ac:dyDescent="0.25">
      <c r="A148" s="518"/>
      <c r="B148" s="518"/>
      <c r="C148" s="518"/>
      <c r="D148" s="518"/>
      <c r="E148" s="518"/>
      <c r="F148" s="518"/>
      <c r="G148" s="518"/>
      <c r="H148" s="518"/>
      <c r="I148" s="518"/>
      <c r="J148" s="518"/>
      <c r="K148" s="518"/>
      <c r="L148" s="518"/>
      <c r="M148" s="153"/>
    </row>
    <row r="149" spans="1:13" ht="13.5" thickBot="1" x14ac:dyDescent="0.25">
      <c r="A149" s="524" t="s">
        <v>44</v>
      </c>
      <c r="B149" s="525"/>
      <c r="C149" s="525"/>
      <c r="D149" s="525"/>
      <c r="E149" s="525"/>
      <c r="F149" s="525"/>
      <c r="G149" s="525"/>
      <c r="H149" s="525"/>
      <c r="I149" s="525"/>
      <c r="J149" s="526"/>
      <c r="K149" s="356">
        <f>E139+K139</f>
        <v>0</v>
      </c>
      <c r="L149" s="357"/>
      <c r="M149" s="153"/>
    </row>
    <row r="150" spans="1:13" ht="13.5" thickBot="1" x14ac:dyDescent="0.25">
      <c r="A150" s="495"/>
      <c r="B150" s="495"/>
      <c r="C150" s="495"/>
      <c r="D150" s="495"/>
      <c r="E150" s="495"/>
      <c r="F150" s="495"/>
      <c r="G150" s="495"/>
      <c r="H150" s="495"/>
      <c r="I150" s="495"/>
      <c r="J150" s="495"/>
      <c r="K150" s="495"/>
      <c r="L150" s="495"/>
      <c r="M150" s="153"/>
    </row>
    <row r="151" spans="1:13" ht="13.5" thickBot="1" x14ac:dyDescent="0.25">
      <c r="A151" s="358" t="s">
        <v>45</v>
      </c>
      <c r="B151" s="359"/>
      <c r="C151" s="359"/>
      <c r="D151" s="359"/>
      <c r="E151" s="359"/>
      <c r="F151" s="359"/>
      <c r="G151" s="359"/>
      <c r="H151" s="359"/>
      <c r="I151" s="359"/>
      <c r="J151" s="360"/>
      <c r="K151" s="527">
        <f>ROUND(($K$149/$J$18/$G$12),2)</f>
        <v>0</v>
      </c>
      <c r="L151" s="528"/>
      <c r="M151" s="153"/>
    </row>
    <row r="152" spans="1:13" x14ac:dyDescent="0.2">
      <c r="A152" s="529"/>
      <c r="B152" s="530"/>
      <c r="C152" s="530"/>
      <c r="D152" s="530"/>
      <c r="E152" s="530"/>
      <c r="F152" s="530"/>
      <c r="G152" s="530"/>
      <c r="H152" s="530"/>
      <c r="I152" s="530"/>
      <c r="J152" s="530"/>
      <c r="K152" s="531"/>
      <c r="L152" s="532"/>
      <c r="M152" s="153"/>
    </row>
    <row r="153" spans="1:13" ht="30" customHeight="1" thickBot="1" x14ac:dyDescent="0.25">
      <c r="A153" s="346" t="s">
        <v>61</v>
      </c>
      <c r="B153" s="347"/>
      <c r="C153" s="347"/>
      <c r="D153" s="347"/>
      <c r="E153" s="347"/>
      <c r="F153" s="347"/>
      <c r="G153" s="347"/>
      <c r="H153" s="347"/>
      <c r="I153" s="347"/>
      <c r="J153" s="348"/>
      <c r="K153" s="349">
        <f>$K$151*$G$12</f>
        <v>0</v>
      </c>
      <c r="L153" s="350"/>
      <c r="M153" s="153"/>
    </row>
  </sheetData>
  <mergeCells count="256">
    <mergeCell ref="A153:J153"/>
    <mergeCell ref="K153:L153"/>
    <mergeCell ref="A149:J149"/>
    <mergeCell ref="K149:L149"/>
    <mergeCell ref="A150:L150"/>
    <mergeCell ref="A151:J151"/>
    <mergeCell ref="K151:L151"/>
    <mergeCell ref="A152:J152"/>
    <mergeCell ref="K152:L152"/>
    <mergeCell ref="M146:M147"/>
    <mergeCell ref="A147:E147"/>
    <mergeCell ref="H147:I147"/>
    <mergeCell ref="A148:L148"/>
    <mergeCell ref="A140:L140"/>
    <mergeCell ref="A141:L141"/>
    <mergeCell ref="A142:F142"/>
    <mergeCell ref="G142:I142"/>
    <mergeCell ref="A144:L144"/>
    <mergeCell ref="A145:E145"/>
    <mergeCell ref="F145:I145"/>
    <mergeCell ref="A137:L137"/>
    <mergeCell ref="A138:L138"/>
    <mergeCell ref="A139:D139"/>
    <mergeCell ref="E139:F139"/>
    <mergeCell ref="G139:I139"/>
    <mergeCell ref="A130:K130"/>
    <mergeCell ref="A131:L131"/>
    <mergeCell ref="A132:L132"/>
    <mergeCell ref="A146:E146"/>
    <mergeCell ref="H146:I146"/>
    <mergeCell ref="M132:M136"/>
    <mergeCell ref="A133:E133"/>
    <mergeCell ref="G133:H133"/>
    <mergeCell ref="A134:E134"/>
    <mergeCell ref="G134:H134"/>
    <mergeCell ref="A135:E135"/>
    <mergeCell ref="G135:H135"/>
    <mergeCell ref="A124:K124"/>
    <mergeCell ref="A125:K125"/>
    <mergeCell ref="A126:K126"/>
    <mergeCell ref="A127:K127"/>
    <mergeCell ref="A128:K128"/>
    <mergeCell ref="A129:K129"/>
    <mergeCell ref="A136:E136"/>
    <mergeCell ref="G136:H136"/>
    <mergeCell ref="A118:J118"/>
    <mergeCell ref="A119:L119"/>
    <mergeCell ref="A120:L120"/>
    <mergeCell ref="M120:M123"/>
    <mergeCell ref="H121:J121"/>
    <mergeCell ref="A122:F122"/>
    <mergeCell ref="G122:J122"/>
    <mergeCell ref="A123:J123"/>
    <mergeCell ref="A115:C115"/>
    <mergeCell ref="G115:H115"/>
    <mergeCell ref="A116:C116"/>
    <mergeCell ref="G116:H116"/>
    <mergeCell ref="A117:C117"/>
    <mergeCell ref="G117:H117"/>
    <mergeCell ref="M108:M117"/>
    <mergeCell ref="A112:C112"/>
    <mergeCell ref="G112:H112"/>
    <mergeCell ref="A113:C113"/>
    <mergeCell ref="G113:H113"/>
    <mergeCell ref="A114:C114"/>
    <mergeCell ref="G114:H114"/>
    <mergeCell ref="A106:J106"/>
    <mergeCell ref="A107:L107"/>
    <mergeCell ref="A108:L108"/>
    <mergeCell ref="A109:C109"/>
    <mergeCell ref="G109:H109"/>
    <mergeCell ref="A110:C110"/>
    <mergeCell ref="G110:H110"/>
    <mergeCell ref="A111:C111"/>
    <mergeCell ref="G111:H111"/>
    <mergeCell ref="A102:K102"/>
    <mergeCell ref="A103:C103"/>
    <mergeCell ref="G103:H103"/>
    <mergeCell ref="A104:C104"/>
    <mergeCell ref="G104:H104"/>
    <mergeCell ref="A105:C105"/>
    <mergeCell ref="G105:H105"/>
    <mergeCell ref="A98:K98"/>
    <mergeCell ref="A99:C101"/>
    <mergeCell ref="D99:F99"/>
    <mergeCell ref="G99:H99"/>
    <mergeCell ref="G100:I100"/>
    <mergeCell ref="D101:F101"/>
    <mergeCell ref="G101:H101"/>
    <mergeCell ref="A95:C97"/>
    <mergeCell ref="D95:F95"/>
    <mergeCell ref="G95:H95"/>
    <mergeCell ref="G96:I96"/>
    <mergeCell ref="D97:F97"/>
    <mergeCell ref="G97:H97"/>
    <mergeCell ref="A90:D90"/>
    <mergeCell ref="G90:I90"/>
    <mergeCell ref="A91:J91"/>
    <mergeCell ref="A92:J92"/>
    <mergeCell ref="A93:L93"/>
    <mergeCell ref="A94:L94"/>
    <mergeCell ref="A87:E87"/>
    <mergeCell ref="G87:I87"/>
    <mergeCell ref="A88:D88"/>
    <mergeCell ref="G88:I88"/>
    <mergeCell ref="A89:D89"/>
    <mergeCell ref="G89:I89"/>
    <mergeCell ref="A84:E84"/>
    <mergeCell ref="G84:I84"/>
    <mergeCell ref="A85:E85"/>
    <mergeCell ref="G85:I85"/>
    <mergeCell ref="A86:E86"/>
    <mergeCell ref="G86:I86"/>
    <mergeCell ref="A81:E81"/>
    <mergeCell ref="G81:I81"/>
    <mergeCell ref="A82:E82"/>
    <mergeCell ref="G82:I82"/>
    <mergeCell ref="A83:E83"/>
    <mergeCell ref="G83:I83"/>
    <mergeCell ref="A78:E78"/>
    <mergeCell ref="G78:I78"/>
    <mergeCell ref="A79:E79"/>
    <mergeCell ref="G79:I79"/>
    <mergeCell ref="A80:E80"/>
    <mergeCell ref="G80:I80"/>
    <mergeCell ref="A74:L74"/>
    <mergeCell ref="G75:I75"/>
    <mergeCell ref="F76:I76"/>
    <mergeCell ref="M76:M77"/>
    <mergeCell ref="A77:E77"/>
    <mergeCell ref="G77:I77"/>
    <mergeCell ref="A70:D70"/>
    <mergeCell ref="G70:H70"/>
    <mergeCell ref="A71:F71"/>
    <mergeCell ref="G71:J71"/>
    <mergeCell ref="A72:J72"/>
    <mergeCell ref="A73:L73"/>
    <mergeCell ref="A67:L67"/>
    <mergeCell ref="A68:E68"/>
    <mergeCell ref="G68:H68"/>
    <mergeCell ref="M68:M69"/>
    <mergeCell ref="A69:D69"/>
    <mergeCell ref="G69:H69"/>
    <mergeCell ref="A63:K63"/>
    <mergeCell ref="A64:D64"/>
    <mergeCell ref="E64:I64"/>
    <mergeCell ref="J64:K64"/>
    <mergeCell ref="B65:D65"/>
    <mergeCell ref="F65:I65"/>
    <mergeCell ref="A60:K60"/>
    <mergeCell ref="A61:D61"/>
    <mergeCell ref="E61:I61"/>
    <mergeCell ref="J61:K61"/>
    <mergeCell ref="B62:D62"/>
    <mergeCell ref="E62:F62"/>
    <mergeCell ref="G62:H62"/>
    <mergeCell ref="A55:F55"/>
    <mergeCell ref="A57:L57"/>
    <mergeCell ref="A58:F58"/>
    <mergeCell ref="G58:H58"/>
    <mergeCell ref="I58:K58"/>
    <mergeCell ref="A59:F59"/>
    <mergeCell ref="G59:H59"/>
    <mergeCell ref="A52:E52"/>
    <mergeCell ref="G52:H52"/>
    <mergeCell ref="A53:F53"/>
    <mergeCell ref="G53:H53"/>
    <mergeCell ref="I53:K53"/>
    <mergeCell ref="A54:F54"/>
    <mergeCell ref="G54:J54"/>
    <mergeCell ref="A49:E49"/>
    <mergeCell ref="G49:H49"/>
    <mergeCell ref="A50:E50"/>
    <mergeCell ref="G50:H50"/>
    <mergeCell ref="A51:E51"/>
    <mergeCell ref="G51:H51"/>
    <mergeCell ref="A45:E45"/>
    <mergeCell ref="G45:H45"/>
    <mergeCell ref="A46:E46"/>
    <mergeCell ref="G46:H46"/>
    <mergeCell ref="M46:M48"/>
    <mergeCell ref="A47:E47"/>
    <mergeCell ref="G47:H47"/>
    <mergeCell ref="A48:E48"/>
    <mergeCell ref="G48:H48"/>
    <mergeCell ref="A42:E42"/>
    <mergeCell ref="G42:H42"/>
    <mergeCell ref="M42:M44"/>
    <mergeCell ref="A43:E43"/>
    <mergeCell ref="G43:H43"/>
    <mergeCell ref="A44:E44"/>
    <mergeCell ref="G44:H44"/>
    <mergeCell ref="A37:F37"/>
    <mergeCell ref="A39:L39"/>
    <mergeCell ref="M39:M41"/>
    <mergeCell ref="A40:I40"/>
    <mergeCell ref="A41:E41"/>
    <mergeCell ref="G41:H41"/>
    <mergeCell ref="A34:F34"/>
    <mergeCell ref="G34:H34"/>
    <mergeCell ref="I34:K34"/>
    <mergeCell ref="A35:E35"/>
    <mergeCell ref="G35:H35"/>
    <mergeCell ref="A36:F36"/>
    <mergeCell ref="G36:J36"/>
    <mergeCell ref="A31:E31"/>
    <mergeCell ref="G31:H31"/>
    <mergeCell ref="A32:E32"/>
    <mergeCell ref="G32:H32"/>
    <mergeCell ref="A33:E33"/>
    <mergeCell ref="G33:H33"/>
    <mergeCell ref="A26:L26"/>
    <mergeCell ref="M26:M28"/>
    <mergeCell ref="A27:I27"/>
    <mergeCell ref="A28:E28"/>
    <mergeCell ref="G28:H28"/>
    <mergeCell ref="A29:E29"/>
    <mergeCell ref="G29:H29"/>
    <mergeCell ref="M29:M31"/>
    <mergeCell ref="A30:E30"/>
    <mergeCell ref="G30:H30"/>
    <mergeCell ref="A19:L19"/>
    <mergeCell ref="A20:L20"/>
    <mergeCell ref="A22:L22"/>
    <mergeCell ref="A23:C23"/>
    <mergeCell ref="G23:H23"/>
    <mergeCell ref="A24:C24"/>
    <mergeCell ref="G24:H24"/>
    <mergeCell ref="A16:E16"/>
    <mergeCell ref="G16:I16"/>
    <mergeCell ref="A17:E17"/>
    <mergeCell ref="G17:I17"/>
    <mergeCell ref="A18:E18"/>
    <mergeCell ref="G18:I18"/>
    <mergeCell ref="A13:E13"/>
    <mergeCell ref="A14:E14"/>
    <mergeCell ref="A15:K15"/>
    <mergeCell ref="M5:M6"/>
    <mergeCell ref="A7:L7"/>
    <mergeCell ref="A8:F9"/>
    <mergeCell ref="G8:G9"/>
    <mergeCell ref="H8:I8"/>
    <mergeCell ref="J8:J9"/>
    <mergeCell ref="K8:K9"/>
    <mergeCell ref="M9:M10"/>
    <mergeCell ref="A10:E10"/>
    <mergeCell ref="A1:L1"/>
    <mergeCell ref="A2:L2"/>
    <mergeCell ref="A3:L3"/>
    <mergeCell ref="A4:G4"/>
    <mergeCell ref="A5:F5"/>
    <mergeCell ref="G5:J5"/>
    <mergeCell ref="K5:L5"/>
    <mergeCell ref="A11:E11"/>
    <mergeCell ref="M11:M12"/>
    <mergeCell ref="A12:E12"/>
  </mergeCells>
  <conditionalFormatting sqref="J17">
    <cfRule type="cellIs" dxfId="2" priority="1" operator="equal">
      <formula>$J$16</formula>
    </cfRule>
    <cfRule type="cellIs" dxfId="1" priority="2" operator="lessThan">
      <formula>$J$16</formula>
    </cfRule>
    <cfRule type="cellIs" dxfId="0" priority="3" operator="greaterThan">
      <formula>$J$16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Kalkulation</vt:lpstr>
      <vt:lpstr>Fahrschulkalkulation</vt:lpstr>
      <vt:lpstr>Kalkulation!Druckbereich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Dahms Kerstin</dc:creator>
  <cp:lastModifiedBy>Gödeke, Peter</cp:lastModifiedBy>
  <cp:lastPrinted>2019-10-14T10:20:14Z</cp:lastPrinted>
  <dcterms:created xsi:type="dcterms:W3CDTF">2016-02-18T08:40:19Z</dcterms:created>
  <dcterms:modified xsi:type="dcterms:W3CDTF">2020-10-19T13:50:16Z</dcterms:modified>
</cp:coreProperties>
</file>